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HANKSGIVING 2024\IN USE - ORDER FORMS\"/>
    </mc:Choice>
  </mc:AlternateContent>
  <xr:revisionPtr revIDLastSave="0" documentId="13_ncr:1_{2462F0D7-600A-4F93-8EF0-DEACCF1B418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 la Carte" sheetId="5" r:id="rId1"/>
    <sheet name="Sheet1" sheetId="3" state="hidden" r:id="rId2"/>
  </sheets>
  <definedNames>
    <definedName name="_xlnm.Print_Area" localSheetId="0">'a la Carte'!$A$1:$G$40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5" l="1"/>
  <c r="L13" i="5"/>
  <c r="L14" i="5"/>
  <c r="L15" i="5"/>
  <c r="L16" i="5"/>
  <c r="L17" i="5"/>
  <c r="L18" i="5"/>
  <c r="L19" i="5"/>
  <c r="L20" i="5"/>
  <c r="C27" i="5" l="1"/>
  <c r="G13" i="5" l="1"/>
  <c r="G27" i="5" l="1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1" i="5"/>
  <c r="G28" i="5" l="1"/>
  <c r="G29" i="5" s="1"/>
  <c r="G30" i="5" l="1"/>
  <c r="G31" i="5" s="1"/>
  <c r="G32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8FC0732-EE3F-4550-98F2-CBA626903ACE}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<sst xmlns="http://schemas.openxmlformats.org/spreadsheetml/2006/main" count="108" uniqueCount="82">
  <si>
    <t>Unit</t>
  </si>
  <si>
    <t xml:space="preserve"> </t>
  </si>
  <si>
    <t xml:space="preserve">Cranberry Sauce </t>
  </si>
  <si>
    <t>Sweet Potato Casserole</t>
  </si>
  <si>
    <t>Buttered Sweet Corn</t>
  </si>
  <si>
    <t>Mashed Potatoes</t>
  </si>
  <si>
    <t>Order Date</t>
  </si>
  <si>
    <t>Name</t>
  </si>
  <si>
    <t>Street</t>
  </si>
  <si>
    <t>Town, State, ZIP</t>
  </si>
  <si>
    <t>Phone 1</t>
  </si>
  <si>
    <t>Phone 2</t>
  </si>
  <si>
    <t>Choose Amount</t>
  </si>
  <si>
    <t>Extended</t>
  </si>
  <si>
    <t xml:space="preserve">Lbs. </t>
  </si>
  <si>
    <t>Sweet Bread Stuffing</t>
  </si>
  <si>
    <t>Qt.</t>
  </si>
  <si>
    <r>
      <t>Gravy "</t>
    </r>
    <r>
      <rPr>
        <b/>
        <sz val="11"/>
        <rFont val="Calibri"/>
        <family val="2"/>
        <scheme val="minor"/>
      </rPr>
      <t>Low Salt</t>
    </r>
    <r>
      <rPr>
        <sz val="11"/>
        <rFont val="Calibri"/>
        <family val="2"/>
        <scheme val="minor"/>
      </rPr>
      <t>"</t>
    </r>
  </si>
  <si>
    <r>
      <t>Gravy "</t>
    </r>
    <r>
      <rPr>
        <b/>
        <sz val="11"/>
        <rFont val="Calibri"/>
        <family val="2"/>
        <scheme val="minor"/>
      </rPr>
      <t>Regular</t>
    </r>
    <r>
      <rPr>
        <sz val="11"/>
        <rFont val="Calibri"/>
        <family val="2"/>
        <scheme val="minor"/>
      </rPr>
      <t>"</t>
    </r>
  </si>
  <si>
    <t xml:space="preserve">Green Bean Casserole </t>
  </si>
  <si>
    <r>
      <t>Apple Crumb Pie "</t>
    </r>
    <r>
      <rPr>
        <b/>
        <sz val="11"/>
        <rFont val="Calibri"/>
        <family val="2"/>
        <scheme val="minor"/>
      </rPr>
      <t>10 inch</t>
    </r>
    <r>
      <rPr>
        <sz val="11"/>
        <rFont val="Calibri"/>
        <family val="2"/>
        <scheme val="minor"/>
      </rPr>
      <t>"</t>
    </r>
  </si>
  <si>
    <t>Sub Total</t>
  </si>
  <si>
    <t>NJ Sales tax</t>
  </si>
  <si>
    <t>Total</t>
  </si>
  <si>
    <t>Each</t>
  </si>
  <si>
    <t>Pt.</t>
  </si>
  <si>
    <t>1 Each</t>
  </si>
  <si>
    <r>
      <t>Pumpkin CheeseCake "</t>
    </r>
    <r>
      <rPr>
        <b/>
        <sz val="11"/>
        <rFont val="Calibri"/>
        <family val="2"/>
        <scheme val="minor"/>
      </rPr>
      <t>2 Lbs</t>
    </r>
    <r>
      <rPr>
        <sz val="11"/>
        <rFont val="Calibri"/>
        <family val="2"/>
        <scheme val="minor"/>
      </rPr>
      <t>"</t>
    </r>
  </si>
  <si>
    <r>
      <t>Vanilla CheeseCake "</t>
    </r>
    <r>
      <rPr>
        <b/>
        <sz val="11"/>
        <rFont val="Calibri"/>
        <family val="2"/>
        <scheme val="minor"/>
      </rPr>
      <t>2 Lbs</t>
    </r>
    <r>
      <rPr>
        <sz val="11"/>
        <rFont val="Calibri"/>
        <family val="2"/>
        <scheme val="minor"/>
      </rPr>
      <t>"</t>
    </r>
  </si>
  <si>
    <t>6/pack</t>
  </si>
  <si>
    <t>Turkey Lbs.</t>
  </si>
  <si>
    <t>Breast Lbs.</t>
  </si>
  <si>
    <t>Gravy &amp;
Cranberry Sauce</t>
  </si>
  <si>
    <t>Glazed Baby Carrots</t>
  </si>
  <si>
    <t>Mashed or Sweet Potatoes, Green Beans, Corn, Carrots between 0 &amp; 20 Lbs.</t>
  </si>
  <si>
    <t>Order Dates
10-4 to 11-19</t>
  </si>
  <si>
    <t>Available Times
formula</t>
  </si>
  <si>
    <t>Pick Up Times For Dinners Including Hot Birds Begin At 11 AM.</t>
  </si>
  <si>
    <t>Instructions for pull down menus</t>
  </si>
  <si>
    <t xml:space="preserve">Fresh Dinner Rolls (number of packs) </t>
  </si>
  <si>
    <t>IF($E$2&lt;&gt;"", IF($B$2="",NOW(), $B$2), "")</t>
  </si>
  <si>
    <t xml:space="preserve"> = formula which enters static date whenever name is entered</t>
  </si>
  <si>
    <t>=IF($E$2&lt;&gt;"", IF($B$2="",NOW(), $B$2), "")</t>
  </si>
  <si>
    <t>above works only when iterative formulae are allowed</t>
  </si>
  <si>
    <t>Price Per Unit</t>
  </si>
  <si>
    <t>Cold Sides Only Will Be Available For Pick Up Beginning at 9 AM.</t>
  </si>
  <si>
    <t>Hot Oven Roasted Chicken  (Average 7 Lbs. )</t>
  </si>
  <si>
    <t>Net Sale</t>
  </si>
  <si>
    <t>Prices subject to change</t>
  </si>
  <si>
    <t>Pick-up Time</t>
  </si>
  <si>
    <t>415 Rt. 31 N Ringoes, NJ 08551     609-466-7510      www.MaddalenasCatering.com</t>
  </si>
  <si>
    <r>
      <t xml:space="preserve"> 1 insulated box for</t>
    </r>
    <r>
      <rPr>
        <b/>
        <sz val="11"/>
        <color theme="1"/>
        <rFont val="Calibri"/>
        <family val="2"/>
        <scheme val="minor"/>
      </rPr>
      <t xml:space="preserve"> EACH</t>
    </r>
    <r>
      <rPr>
        <sz val="11"/>
        <color theme="1"/>
        <rFont val="Calibri"/>
        <family val="2"/>
        <scheme val="minor"/>
      </rPr>
      <t xml:space="preserve"> Hot Bird/Breast/Chicken</t>
    </r>
  </si>
  <si>
    <r>
      <t xml:space="preserve">                     Early AM pick-up </t>
    </r>
    <r>
      <rPr>
        <b/>
        <sz val="14"/>
        <color theme="3" tint="0.39997558519241921"/>
        <rFont val="Calibri"/>
        <family val="2"/>
        <scheme val="minor"/>
      </rPr>
      <t>COLD Sides Only</t>
    </r>
  </si>
  <si>
    <t>3% Convenience Fee</t>
  </si>
  <si>
    <t>Hot Roasted Whole Turkey (Minimum 13 Lbs.)</t>
  </si>
  <si>
    <t>email</t>
  </si>
  <si>
    <t>If we reach our capacity before that time we will stop taking orders.</t>
  </si>
  <si>
    <t>Hot Roasted Turkey Breast  (Minimum 4 Lbs.)</t>
  </si>
  <si>
    <r>
      <t xml:space="preserve">   Pick-up times for dinners </t>
    </r>
    <r>
      <rPr>
        <b/>
        <sz val="14"/>
        <color rgb="FFC00000"/>
        <rFont val="Calibri"/>
        <family val="2"/>
        <scheme val="minor"/>
      </rPr>
      <t xml:space="preserve">with Hot Birds </t>
    </r>
    <r>
      <rPr>
        <sz val="14"/>
        <color rgb="FFC00000"/>
        <rFont val="Calibri"/>
        <family val="2"/>
        <scheme val="minor"/>
      </rPr>
      <t>Begin At 11:15 AM</t>
    </r>
    <r>
      <rPr>
        <b/>
        <sz val="14"/>
        <color rgb="FFC00000"/>
        <rFont val="Calibri"/>
        <family val="2"/>
        <scheme val="minor"/>
      </rPr>
      <t xml:space="preserve">         </t>
    </r>
  </si>
  <si>
    <t>Column1</t>
  </si>
  <si>
    <t>ACH/Check</t>
  </si>
  <si>
    <t>Payment Method</t>
  </si>
  <si>
    <r>
      <rPr>
        <b/>
        <sz val="16"/>
        <color rgb="FFCC0000"/>
        <rFont val="Calibri"/>
        <family val="2"/>
        <scheme val="minor"/>
      </rPr>
      <t xml:space="preserve">Interactive </t>
    </r>
    <r>
      <rPr>
        <b/>
        <sz val="16"/>
        <color theme="1"/>
        <rFont val="Calibri"/>
        <family val="2"/>
        <scheme val="minor"/>
      </rPr>
      <t>: a la carte Menu</t>
    </r>
  </si>
  <si>
    <t>Serves 1.5 Lbs./person</t>
  </si>
  <si>
    <r>
      <t xml:space="preserve">Suggested         </t>
    </r>
    <r>
      <rPr>
        <b/>
        <sz val="9"/>
        <color theme="1"/>
        <rFont val="Calibri"/>
        <family val="2"/>
        <scheme val="minor"/>
      </rPr>
      <t xml:space="preserve">Approximate </t>
    </r>
    <r>
      <rPr>
        <sz val="9"/>
        <color theme="1"/>
        <rFont val="Calibri"/>
        <family val="2"/>
        <scheme val="minor"/>
      </rPr>
      <t xml:space="preserve">         Serving Sizes</t>
    </r>
  </si>
  <si>
    <t>Approx. 6-8 persons</t>
  </si>
  <si>
    <t>Serves 1/2 Lb/person</t>
  </si>
  <si>
    <t>1 Qt. Serves 8 People</t>
  </si>
  <si>
    <t>1 Pt. Serves 8 People</t>
  </si>
  <si>
    <t>1/2 Lb. /person</t>
  </si>
  <si>
    <t>1 Lb. Serves 4 People</t>
  </si>
  <si>
    <t>Serves 12 +/-</t>
  </si>
  <si>
    <t>Serves 8 +/-</t>
  </si>
  <si>
    <t>1 box per bird</t>
  </si>
  <si>
    <t>You will receive an invoice by email within 1 week, please use it to make your electonic payments.</t>
  </si>
  <si>
    <r>
      <t xml:space="preserve">Please fill out this interactive order form - Save in excel format and email to: </t>
    </r>
    <r>
      <rPr>
        <b/>
        <sz val="12"/>
        <color rgb="FFC00000"/>
        <rFont val="Arial Narrow"/>
        <family val="2"/>
      </rPr>
      <t>Holiday.Dinner@MaddalenasCatering.com</t>
    </r>
  </si>
  <si>
    <t>EXCEL 2024</t>
  </si>
  <si>
    <t xml:space="preserve"> A Convenience fee of 3% will be added to Credit Card payments, please indicate the method you will use.</t>
  </si>
  <si>
    <t>Credit Card</t>
  </si>
  <si>
    <r>
      <rPr>
        <b/>
        <sz val="12"/>
        <color theme="1"/>
        <rFont val="Arial Narrow"/>
        <family val="2"/>
      </rPr>
      <t>To confirm your order, a $50 non-refunadalble deposit is required</t>
    </r>
    <r>
      <rPr>
        <sz val="12"/>
        <color theme="1"/>
        <rFont val="Arial Narrow"/>
        <family val="2"/>
      </rPr>
      <t xml:space="preserve"> - Payment in full will be due by November 14, 2024</t>
    </r>
  </si>
  <si>
    <t>Orders Must be in by 11/7/24     ABSOLUTELY no changes after 11/7/24</t>
  </si>
  <si>
    <t>Cash/Debit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</si>
</sst>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m/d;@"/>
    <numFmt numFmtId="165" formatCode="&quot;$&quot;#,##0.00"/>
    <numFmt numFmtId="166" formatCode="[$-409]h:mm\ AM/PM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8"/>
      <color theme="3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C000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Arial Narrow"/>
      <family val="2"/>
    </font>
    <font>
      <sz val="1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2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rgb="FFC0000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rgb="FF003300"/>
      <name val="Arial Narrow"/>
      <family val="2"/>
    </font>
    <font>
      <b/>
      <sz val="16"/>
      <name val="Modern Love"/>
      <family val="5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theme="9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1" fontId="14" fillId="2" borderId="12" xfId="0" applyNumberFormat="1" applyFont="1" applyFill="1" applyBorder="1" applyAlignment="1" applyProtection="1">
      <alignment horizontal="center"/>
      <protection locked="0"/>
    </xf>
    <xf numFmtId="1" fontId="14" fillId="2" borderId="16" xfId="0" applyNumberFormat="1" applyFont="1" applyFill="1" applyBorder="1" applyAlignment="1" applyProtection="1">
      <alignment horizontal="center"/>
      <protection locked="0"/>
    </xf>
    <xf numFmtId="2" fontId="14" fillId="2" borderId="12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7" fillId="2" borderId="0" xfId="0" applyFont="1" applyFill="1"/>
    <xf numFmtId="0" fontId="10" fillId="2" borderId="6" xfId="0" applyFont="1" applyFill="1" applyBorder="1"/>
    <xf numFmtId="164" fontId="11" fillId="2" borderId="0" xfId="0" applyNumberFormat="1" applyFont="1" applyFill="1"/>
    <xf numFmtId="0" fontId="4" fillId="2" borderId="6" xfId="0" applyFont="1" applyFill="1" applyBorder="1"/>
    <xf numFmtId="164" fontId="5" fillId="2" borderId="0" xfId="0" applyNumberFormat="1" applyFont="1" applyFill="1" applyAlignment="1">
      <alignment horizontal="center"/>
    </xf>
    <xf numFmtId="0" fontId="4" fillId="2" borderId="17" xfId="0" applyFont="1" applyFill="1" applyBorder="1"/>
    <xf numFmtId="164" fontId="5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/>
    <xf numFmtId="0" fontId="12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4" fillId="0" borderId="0" xfId="1" applyFont="1" applyAlignment="1">
      <alignment horizontal="left" wrapText="1"/>
    </xf>
    <xf numFmtId="165" fontId="15" fillId="0" borderId="2" xfId="0" applyNumberFormat="1" applyFont="1" applyBorder="1"/>
    <xf numFmtId="165" fontId="15" fillId="0" borderId="1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4" fillId="0" borderId="37" xfId="0" applyFont="1" applyBorder="1" applyAlignment="1">
      <alignment horizontal="right"/>
    </xf>
    <xf numFmtId="0" fontId="19" fillId="0" borderId="36" xfId="0" applyFont="1" applyBorder="1" applyAlignment="1">
      <alignment horizontal="right"/>
    </xf>
    <xf numFmtId="0" fontId="0" fillId="2" borderId="5" xfId="0" applyFill="1" applyBorder="1" applyAlignment="1">
      <alignment horizontal="center"/>
    </xf>
    <xf numFmtId="165" fontId="15" fillId="0" borderId="39" xfId="0" applyNumberFormat="1" applyFont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" xfId="0" applyBorder="1" applyAlignment="1">
      <alignment horizontal="right"/>
    </xf>
    <xf numFmtId="165" fontId="0" fillId="0" borderId="2" xfId="0" applyNumberFormat="1" applyBorder="1"/>
    <xf numFmtId="165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0" xfId="1"/>
    <xf numFmtId="0" fontId="20" fillId="0" borderId="0" xfId="1" applyFont="1"/>
    <xf numFmtId="0" fontId="7" fillId="0" borderId="0" xfId="0" applyFont="1"/>
    <xf numFmtId="165" fontId="0" fillId="0" borderId="0" xfId="0" applyNumberFormat="1"/>
    <xf numFmtId="1" fontId="0" fillId="0" borderId="0" xfId="0" applyNumberFormat="1"/>
    <xf numFmtId="16" fontId="4" fillId="0" borderId="27" xfId="0" applyNumberFormat="1" applyFont="1" applyBorder="1"/>
    <xf numFmtId="0" fontId="4" fillId="0" borderId="23" xfId="0" applyFont="1" applyBorder="1" applyAlignment="1">
      <alignment horizontal="center"/>
    </xf>
    <xf numFmtId="18" fontId="4" fillId="0" borderId="23" xfId="0" applyNumberFormat="1" applyFont="1" applyBorder="1" applyAlignment="1">
      <alignment horizontal="center" vertical="center"/>
    </xf>
    <xf numFmtId="18" fontId="4" fillId="0" borderId="0" xfId="0" applyNumberFormat="1" applyFont="1" applyAlignment="1">
      <alignment horizontal="center" vertical="center"/>
    </xf>
    <xf numFmtId="0" fontId="0" fillId="0" borderId="23" xfId="0" applyBorder="1"/>
    <xf numFmtId="0" fontId="0" fillId="0" borderId="24" xfId="0" applyBorder="1"/>
    <xf numFmtId="18" fontId="5" fillId="0" borderId="23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8" fontId="4" fillId="0" borderId="23" xfId="0" applyNumberFormat="1" applyFont="1" applyBorder="1" applyAlignment="1">
      <alignment horizontal="center"/>
    </xf>
    <xf numFmtId="18" fontId="4" fillId="0" borderId="24" xfId="0" applyNumberFormat="1" applyFont="1" applyBorder="1" applyAlignment="1">
      <alignment horizontal="center"/>
    </xf>
    <xf numFmtId="0" fontId="2" fillId="0" borderId="0" xfId="0" applyFont="1"/>
    <xf numFmtId="16" fontId="4" fillId="0" borderId="23" xfId="0" applyNumberFormat="1" applyFont="1" applyBorder="1"/>
    <xf numFmtId="0" fontId="17" fillId="0" borderId="0" xfId="0" applyFont="1"/>
    <xf numFmtId="0" fontId="18" fillId="0" borderId="0" xfId="0" applyFont="1"/>
    <xf numFmtId="164" fontId="4" fillId="0" borderId="0" xfId="0" applyNumberFormat="1" applyFont="1"/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0" fillId="0" borderId="24" xfId="0" applyBorder="1" applyAlignment="1">
      <alignment horizontal="center"/>
    </xf>
    <xf numFmtId="6" fontId="4" fillId="0" borderId="0" xfId="0" applyNumberFormat="1" applyFont="1"/>
    <xf numFmtId="16" fontId="4" fillId="0" borderId="0" xfId="0" applyNumberFormat="1" applyFont="1"/>
    <xf numFmtId="18" fontId="4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" fontId="4" fillId="0" borderId="24" xfId="0" applyNumberFormat="1" applyFont="1" applyBorder="1"/>
    <xf numFmtId="18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8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1" fontId="14" fillId="2" borderId="12" xfId="0" applyNumberFormat="1" applyFont="1" applyFill="1" applyBorder="1" applyAlignment="1">
      <alignment horizontal="center"/>
    </xf>
    <xf numFmtId="18" fontId="4" fillId="0" borderId="0" xfId="0" applyNumberFormat="1" applyFont="1" applyAlignment="1">
      <alignment horizontal="left" vertical="center"/>
    </xf>
    <xf numFmtId="165" fontId="4" fillId="0" borderId="1" xfId="0" applyNumberFormat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14" fillId="2" borderId="43" xfId="0" applyFont="1" applyFill="1" applyBorder="1" applyAlignment="1" applyProtection="1">
      <alignment vertical="center" wrapText="1"/>
      <protection locked="0"/>
    </xf>
    <xf numFmtId="14" fontId="14" fillId="2" borderId="43" xfId="0" applyNumberFormat="1" applyFont="1" applyFill="1" applyBorder="1" applyAlignment="1" applyProtection="1">
      <alignment vertical="center" wrapText="1"/>
      <protection locked="0"/>
    </xf>
    <xf numFmtId="0" fontId="14" fillId="2" borderId="44" xfId="0" applyFont="1" applyFill="1" applyBorder="1" applyAlignment="1" applyProtection="1">
      <alignment vertical="center" wrapText="1"/>
      <protection locked="0"/>
    </xf>
    <xf numFmtId="14" fontId="14" fillId="2" borderId="44" xfId="0" applyNumberFormat="1" applyFont="1" applyFill="1" applyBorder="1" applyAlignment="1" applyProtection="1">
      <alignment vertical="center" wrapText="1"/>
      <protection locked="0"/>
    </xf>
    <xf numFmtId="0" fontId="14" fillId="2" borderId="6" xfId="0" applyFont="1" applyFill="1" applyBorder="1" applyAlignment="1" applyProtection="1">
      <alignment vertical="center" wrapText="1"/>
      <protection locked="0"/>
    </xf>
    <xf numFmtId="165" fontId="0" fillId="0" borderId="21" xfId="0" applyNumberFormat="1" applyBorder="1"/>
    <xf numFmtId="0" fontId="1" fillId="2" borderId="0" xfId="1" applyFill="1"/>
    <xf numFmtId="0" fontId="4" fillId="0" borderId="1" xfId="0" applyFont="1" applyBorder="1"/>
    <xf numFmtId="0" fontId="14" fillId="2" borderId="4" xfId="0" applyFont="1" applyFill="1" applyBorder="1" applyAlignment="1" applyProtection="1">
      <alignment vertical="center" wrapText="1"/>
      <protection locked="0"/>
    </xf>
    <xf numFmtId="0" fontId="29" fillId="2" borderId="6" xfId="0" applyFont="1" applyFill="1" applyBorder="1"/>
    <xf numFmtId="0" fontId="29" fillId="2" borderId="0" xfId="0" applyFont="1" applyFill="1"/>
    <xf numFmtId="0" fontId="29" fillId="2" borderId="8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2" xfId="0" applyBorder="1"/>
    <xf numFmtId="2" fontId="0" fillId="0" borderId="0" xfId="0" applyNumberFormat="1"/>
    <xf numFmtId="0" fontId="14" fillId="0" borderId="44" xfId="1" applyFont="1" applyBorder="1" applyAlignment="1">
      <alignment horizontal="left" wrapText="1"/>
    </xf>
    <xf numFmtId="0" fontId="14" fillId="0" borderId="44" xfId="1" applyFont="1" applyBorder="1" applyAlignment="1">
      <alignment wrapText="1"/>
    </xf>
    <xf numFmtId="0" fontId="0" fillId="0" borderId="47" xfId="0" applyBorder="1" applyAlignment="1">
      <alignment horizontal="left"/>
    </xf>
    <xf numFmtId="2" fontId="0" fillId="0" borderId="1" xfId="0" applyNumberFormat="1" applyBorder="1"/>
    <xf numFmtId="2" fontId="0" fillId="0" borderId="2" xfId="0" applyNumberFormat="1" applyBorder="1"/>
    <xf numFmtId="0" fontId="0" fillId="0" borderId="48" xfId="0" applyBorder="1" applyAlignment="1">
      <alignment horizontal="center" vertical="center" wrapText="1"/>
    </xf>
    <xf numFmtId="2" fontId="0" fillId="0" borderId="39" xfId="0" applyNumberFormat="1" applyBorder="1"/>
    <xf numFmtId="0" fontId="0" fillId="0" borderId="52" xfId="0" applyBorder="1" applyAlignment="1">
      <alignment horizontal="left" wrapText="1"/>
    </xf>
    <xf numFmtId="0" fontId="0" fillId="0" borderId="53" xfId="0" applyBorder="1" applyAlignment="1">
      <alignment horizontal="center"/>
    </xf>
    <xf numFmtId="0" fontId="4" fillId="2" borderId="44" xfId="0" applyFont="1" applyFill="1" applyBorder="1" applyProtection="1">
      <protection locked="0"/>
    </xf>
    <xf numFmtId="0" fontId="4" fillId="2" borderId="43" xfId="0" applyFont="1" applyFill="1" applyBorder="1" applyProtection="1">
      <protection locked="0"/>
    </xf>
    <xf numFmtId="0" fontId="14" fillId="2" borderId="49" xfId="0" applyFont="1" applyFill="1" applyBorder="1" applyAlignment="1" applyProtection="1">
      <alignment vertical="center" wrapText="1"/>
      <protection locked="0"/>
    </xf>
    <xf numFmtId="0" fontId="14" fillId="2" borderId="55" xfId="0" applyFont="1" applyFill="1" applyBorder="1" applyAlignment="1" applyProtection="1">
      <alignment vertical="center" wrapText="1"/>
      <protection locked="0"/>
    </xf>
    <xf numFmtId="0" fontId="9" fillId="0" borderId="56" xfId="0" applyFont="1" applyBorder="1" applyAlignment="1">
      <alignment horizontal="left" vertical="center" wrapText="1"/>
    </xf>
    <xf numFmtId="0" fontId="14" fillId="2" borderId="0" xfId="0" applyFont="1" applyFill="1" applyAlignment="1" applyProtection="1">
      <alignment vertical="center" wrapText="1"/>
      <protection locked="0"/>
    </xf>
    <xf numFmtId="164" fontId="5" fillId="2" borderId="0" xfId="0" applyNumberFormat="1" applyFont="1" applyFill="1" applyAlignment="1">
      <alignment horizontal="right"/>
    </xf>
    <xf numFmtId="0" fontId="0" fillId="3" borderId="0" xfId="0" applyFill="1"/>
    <xf numFmtId="165" fontId="4" fillId="3" borderId="1" xfId="0" applyNumberFormat="1" applyFont="1" applyFill="1" applyBorder="1" applyAlignment="1">
      <alignment horizontal="right"/>
    </xf>
    <xf numFmtId="165" fontId="26" fillId="0" borderId="45" xfId="0" applyNumberFormat="1" applyFont="1" applyBorder="1" applyAlignment="1" applyProtection="1">
      <alignment horizontal="center"/>
      <protection locked="0"/>
    </xf>
    <xf numFmtId="165" fontId="29" fillId="0" borderId="6" xfId="0" applyNumberFormat="1" applyFont="1" applyBorder="1"/>
    <xf numFmtId="165" fontId="29" fillId="0" borderId="0" xfId="0" applyNumberFormat="1" applyFont="1"/>
    <xf numFmtId="165" fontId="29" fillId="0" borderId="13" xfId="0" applyNumberFormat="1" applyFont="1" applyBorder="1"/>
    <xf numFmtId="0" fontId="34" fillId="2" borderId="44" xfId="0" applyFont="1" applyFill="1" applyBorder="1" applyAlignment="1">
      <alignment horizontal="center" vertical="center"/>
    </xf>
    <xf numFmtId="0" fontId="34" fillId="2" borderId="46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" fontId="21" fillId="2" borderId="38" xfId="0" applyNumberFormat="1" applyFont="1" applyFill="1" applyBorder="1" applyAlignment="1">
      <alignment horizontal="right"/>
    </xf>
    <xf numFmtId="1" fontId="21" fillId="2" borderId="31" xfId="0" applyNumberFormat="1" applyFont="1" applyFill="1" applyBorder="1" applyAlignment="1">
      <alignment horizontal="right"/>
    </xf>
    <xf numFmtId="0" fontId="32" fillId="2" borderId="47" xfId="0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2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18" fontId="14" fillId="2" borderId="38" xfId="0" applyNumberFormat="1" applyFont="1" applyFill="1" applyBorder="1" applyAlignment="1" applyProtection="1">
      <alignment horizontal="center"/>
      <protection locked="0"/>
    </xf>
    <xf numFmtId="18" fontId="14" fillId="2" borderId="31" xfId="0" applyNumberFormat="1" applyFont="1" applyFill="1" applyBorder="1" applyAlignment="1" applyProtection="1">
      <alignment horizontal="center"/>
      <protection locked="0"/>
    </xf>
    <xf numFmtId="164" fontId="24" fillId="2" borderId="35" xfId="0" applyNumberFormat="1" applyFont="1" applyFill="1" applyBorder="1" applyAlignment="1">
      <alignment horizontal="left" vertical="center"/>
    </xf>
    <xf numFmtId="164" fontId="24" fillId="2" borderId="30" xfId="0" applyNumberFormat="1" applyFont="1" applyFill="1" applyBorder="1" applyAlignment="1">
      <alignment horizontal="left" vertical="center"/>
    </xf>
    <xf numFmtId="164" fontId="24" fillId="2" borderId="21" xfId="0" applyNumberFormat="1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right"/>
    </xf>
    <xf numFmtId="0" fontId="22" fillId="2" borderId="7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32" fillId="2" borderId="19" xfId="0" applyFont="1" applyFill="1" applyBorder="1" applyAlignment="1">
      <alignment horizontal="center" wrapText="1"/>
    </xf>
    <xf numFmtId="0" fontId="32" fillId="2" borderId="20" xfId="0" applyFont="1" applyFill="1" applyBorder="1" applyAlignment="1">
      <alignment horizont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" fontId="4" fillId="0" borderId="22" xfId="0" applyNumberFormat="1" applyFont="1" applyBorder="1" applyAlignment="1">
      <alignment horizontal="center" vertical="center" wrapText="1"/>
    </xf>
    <xf numFmtId="16" fontId="4" fillId="0" borderId="23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4" fontId="4" fillId="0" borderId="25" xfId="0" quotePrefix="1" applyNumberFormat="1" applyFont="1" applyBorder="1" applyAlignment="1">
      <alignment horizontal="left"/>
    </xf>
    <xf numFmtId="14" fontId="4" fillId="0" borderId="33" xfId="0" quotePrefix="1" applyNumberFormat="1" applyFont="1" applyBorder="1" applyAlignment="1">
      <alignment horizontal="left"/>
    </xf>
    <xf numFmtId="14" fontId="4" fillId="0" borderId="26" xfId="0" quotePrefix="1" applyNumberFormat="1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4" fontId="4" fillId="2" borderId="54" xfId="0" applyNumberFormat="1" applyFont="1" applyFill="1" applyBorder="1" applyAlignment="1" applyProtection="1">
      <alignment horizontal="center"/>
      <protection locked="0"/>
    </xf>
    <xf numFmtId="14" fontId="4" fillId="2" borderId="57" xfId="0" applyNumberFormat="1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>
      <alignment horizontal="center" wrapText="1"/>
    </xf>
    <xf numFmtId="164" fontId="5" fillId="2" borderId="10" xfId="0" applyNumberFormat="1" applyFont="1" applyFill="1" applyBorder="1" applyAlignment="1">
      <alignment horizontal="center" wrapText="1"/>
    </xf>
    <xf numFmtId="0" fontId="35" fillId="2" borderId="44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1" fontId="31" fillId="2" borderId="6" xfId="0" applyNumberFormat="1" applyFont="1" applyFill="1" applyBorder="1" applyAlignment="1">
      <alignment horizontal="center"/>
    </xf>
    <xf numFmtId="1" fontId="31" fillId="2" borderId="0" xfId="0" applyNumberFormat="1" applyFont="1" applyFill="1" applyAlignment="1">
      <alignment horizontal="center"/>
    </xf>
    <xf numFmtId="0" fontId="21" fillId="2" borderId="0" xfId="0" applyFont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4">
    <dxf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FF99"/>
      <color rgb="FFFFFFCC"/>
      <color rgb="FF003300"/>
      <color rgb="FFFF9F3F"/>
      <color rgb="FFFFE4AF"/>
      <color rgb="FFFFCC66"/>
      <color rgb="FFFFE7FF"/>
      <color rgb="FFFFCCFF"/>
      <color rgb="FF005828"/>
      <color rgb="FFF68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1</xdr:row>
      <xdr:rowOff>182283</xdr:rowOff>
    </xdr:from>
    <xdr:to>
      <xdr:col>3</xdr:col>
      <xdr:colOff>306456</xdr:colOff>
      <xdr:row>8</xdr:row>
      <xdr:rowOff>163234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83FCAF-4851-4760-99ED-0D3310AA11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71" r="4332" b="5538"/>
        <a:stretch/>
      </xdr:blipFill>
      <xdr:spPr>
        <a:xfrm>
          <a:off x="215348" y="1217609"/>
          <a:ext cx="1913282" cy="1372429"/>
        </a:xfrm>
        <a:prstGeom prst="rect">
          <a:avLst/>
        </a:prstGeom>
      </xdr:spPr>
    </xdr:pic>
    <xdr:clientData/>
  </xdr:twoCellAnchor>
  <xdr:twoCellAnchor>
    <xdr:from>
      <xdr:col>2</xdr:col>
      <xdr:colOff>42587</xdr:colOff>
      <xdr:row>28</xdr:row>
      <xdr:rowOff>222943</xdr:rowOff>
    </xdr:from>
    <xdr:to>
      <xdr:col>2</xdr:col>
      <xdr:colOff>256560</xdr:colOff>
      <xdr:row>29</xdr:row>
      <xdr:rowOff>170324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551D4B8-ACFB-A085-E73C-2F59618C63B2}"/>
            </a:ext>
          </a:extLst>
        </xdr:cNvPr>
        <xdr:cNvSpPr/>
      </xdr:nvSpPr>
      <xdr:spPr>
        <a:xfrm rot="5400000">
          <a:off x="1206824" y="7418294"/>
          <a:ext cx="171499" cy="213973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526679</xdr:colOff>
      <xdr:row>9</xdr:row>
      <xdr:rowOff>246529</xdr:rowOff>
    </xdr:from>
    <xdr:to>
      <xdr:col>2</xdr:col>
      <xdr:colOff>654327</xdr:colOff>
      <xdr:row>9</xdr:row>
      <xdr:rowOff>519941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CE3CECAF-ED72-4A16-8647-DBB2CA932362}"/>
            </a:ext>
          </a:extLst>
        </xdr:cNvPr>
        <xdr:cNvSpPr/>
      </xdr:nvSpPr>
      <xdr:spPr>
        <a:xfrm>
          <a:off x="1669679" y="2872116"/>
          <a:ext cx="127648" cy="273412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549774</xdr:colOff>
      <xdr:row>32</xdr:row>
      <xdr:rowOff>15878</xdr:rowOff>
    </xdr:from>
    <xdr:to>
      <xdr:col>5</xdr:col>
      <xdr:colOff>763747</xdr:colOff>
      <xdr:row>32</xdr:row>
      <xdr:rowOff>187377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0A24B269-FCD6-4A1A-900D-D5232F553F52}"/>
            </a:ext>
          </a:extLst>
        </xdr:cNvPr>
        <xdr:cNvSpPr/>
      </xdr:nvSpPr>
      <xdr:spPr>
        <a:xfrm rot="16200000">
          <a:off x="5954707" y="8244119"/>
          <a:ext cx="171499" cy="213973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486282</xdr:colOff>
      <xdr:row>0</xdr:row>
      <xdr:rowOff>123825</xdr:rowOff>
    </xdr:from>
    <xdr:to>
      <xdr:col>4</xdr:col>
      <xdr:colOff>2857500</xdr:colOff>
      <xdr:row>0</xdr:row>
      <xdr:rowOff>952500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B48A709-6FA8-3167-2C2D-8FBA558B9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557" y="123825"/>
          <a:ext cx="2942718" cy="828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1CF08-5615-489A-BD58-A42F4140B456}" name="Table1" displayName="Table1" ref="I37:I49" totalsRowShown="0" headerRowDxfId="3" dataDxfId="2" tableBorderDxfId="1">
  <autoFilter ref="I37:I49" xr:uid="{F551CF08-5615-489A-BD58-A42F4140B456}"/>
  <tableColumns count="1">
    <tableColumn id="1" xr3:uid="{EF827DC4-6B32-451F-B6AD-2A796581E734}" name="Column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7"/>
  <sheetViews>
    <sheetView tabSelected="1" topLeftCell="A22" zoomScale="115" zoomScaleNormal="115" workbookViewId="0">
      <selection activeCell="A30" sqref="A30:B30"/>
    </sheetView>
  </sheetViews>
  <sheetFormatPr defaultColWidth="10.5703125" defaultRowHeight="22.5" customHeight="1" x14ac:dyDescent="0.25"/>
  <cols>
    <col min="1" max="1" width="3.140625" style="35" customWidth="1"/>
    <col min="2" max="2" width="14" style="57" customWidth="1"/>
    <col min="3" max="3" width="10.140625" style="35" customWidth="1"/>
    <col min="4" max="4" width="8.5703125" style="40" customWidth="1"/>
    <col min="5" max="5" width="44.85546875" style="35" customWidth="1"/>
    <col min="6" max="6" width="11.5703125" style="35" customWidth="1"/>
    <col min="7" max="7" width="13.7109375" style="35" customWidth="1"/>
    <col min="8" max="8" width="10.5703125" style="35" hidden="1" customWidth="1"/>
    <col min="9" max="9" width="11" style="35" hidden="1" customWidth="1"/>
    <col min="10" max="10" width="11.42578125" style="35" hidden="1" customWidth="1"/>
    <col min="11" max="11" width="16.28515625" style="35" hidden="1" customWidth="1"/>
    <col min="12" max="12" width="22.28515625" style="36" hidden="1" customWidth="1"/>
    <col min="13" max="13" width="11" style="35" hidden="1" customWidth="1"/>
    <col min="14" max="14" width="10.5703125" style="35" hidden="1" customWidth="1"/>
    <col min="15" max="15" width="15.140625" style="35" hidden="1" customWidth="1"/>
    <col min="16" max="26" width="10.5703125" style="35" hidden="1" customWidth="1"/>
    <col min="27" max="28" width="10.5703125" style="35" customWidth="1"/>
    <col min="29" max="16384" width="10.5703125" style="35"/>
  </cols>
  <sheetData>
    <row r="1" spans="1:32" ht="81.75" customHeight="1" thickBot="1" x14ac:dyDescent="0.3">
      <c r="A1" s="199" t="s">
        <v>6</v>
      </c>
      <c r="B1" s="200"/>
      <c r="C1" s="4"/>
      <c r="D1" s="5"/>
      <c r="E1" s="6"/>
      <c r="F1" s="7"/>
      <c r="G1" s="23"/>
      <c r="R1" s="37" t="s">
        <v>1</v>
      </c>
      <c r="S1" s="96"/>
      <c r="T1"/>
      <c r="U1"/>
      <c r="V1"/>
      <c r="W1"/>
      <c r="X1"/>
      <c r="Y1"/>
      <c r="Z1"/>
      <c r="AA1"/>
      <c r="AB1"/>
      <c r="AC1"/>
      <c r="AD1"/>
    </row>
    <row r="2" spans="1:32" ht="15.75" customHeight="1" thickTop="1" x14ac:dyDescent="0.25">
      <c r="A2" s="197"/>
      <c r="B2" s="198"/>
      <c r="C2" s="209" t="s">
        <v>76</v>
      </c>
      <c r="D2" s="209"/>
      <c r="E2" s="110"/>
      <c r="F2" s="111"/>
      <c r="G2" s="112" t="s">
        <v>7</v>
      </c>
      <c r="I2" s="179" t="s">
        <v>42</v>
      </c>
      <c r="J2" s="180"/>
      <c r="K2" s="180"/>
      <c r="L2" s="181"/>
      <c r="S2"/>
      <c r="T2"/>
      <c r="U2"/>
      <c r="V2"/>
      <c r="W2"/>
      <c r="X2"/>
      <c r="Y2"/>
      <c r="Z2"/>
      <c r="AA2"/>
      <c r="AB2"/>
    </row>
    <row r="3" spans="1:32" ht="15.75" customHeight="1" x14ac:dyDescent="0.25">
      <c r="A3" s="78"/>
      <c r="B3" s="114"/>
      <c r="C3" s="8"/>
      <c r="D3" s="9"/>
      <c r="E3" s="86"/>
      <c r="F3" s="84"/>
      <c r="G3" s="22" t="s">
        <v>8</v>
      </c>
      <c r="I3" s="182" t="s">
        <v>41</v>
      </c>
      <c r="J3" s="183"/>
      <c r="K3" s="183"/>
      <c r="L3" s="184"/>
      <c r="S3"/>
      <c r="T3"/>
      <c r="U3"/>
      <c r="V3"/>
      <c r="W3"/>
      <c r="X3"/>
      <c r="Y3"/>
      <c r="Z3"/>
      <c r="AA3"/>
      <c r="AB3"/>
    </row>
    <row r="4" spans="1:32" ht="15.75" customHeight="1" x14ac:dyDescent="0.25">
      <c r="A4" s="159"/>
      <c r="B4" s="160"/>
      <c r="C4" s="160"/>
      <c r="D4" s="9"/>
      <c r="E4" s="85"/>
      <c r="F4" s="83"/>
      <c r="G4" s="22" t="s">
        <v>9</v>
      </c>
      <c r="I4" s="185" t="s">
        <v>40</v>
      </c>
      <c r="J4" s="186"/>
      <c r="K4" s="186"/>
      <c r="L4" s="187"/>
      <c r="S4"/>
      <c r="T4"/>
      <c r="U4"/>
      <c r="V4"/>
      <c r="W4"/>
      <c r="X4"/>
      <c r="Y4"/>
      <c r="Z4"/>
      <c r="AA4"/>
      <c r="AB4"/>
    </row>
    <row r="5" spans="1:32" ht="15.75" customHeight="1" thickBot="1" x14ac:dyDescent="0.4">
      <c r="A5" s="10"/>
      <c r="B5" s="11"/>
      <c r="C5" s="11"/>
      <c r="D5" s="9"/>
      <c r="E5" s="87"/>
      <c r="F5" s="113"/>
      <c r="G5" s="22" t="s">
        <v>10</v>
      </c>
      <c r="I5" s="188" t="s">
        <v>43</v>
      </c>
      <c r="J5" s="189"/>
      <c r="K5" s="189"/>
      <c r="L5" s="190"/>
      <c r="S5"/>
      <c r="T5"/>
      <c r="U5"/>
      <c r="V5"/>
      <c r="W5"/>
      <c r="X5"/>
      <c r="Y5"/>
      <c r="Z5"/>
      <c r="AA5"/>
      <c r="AB5"/>
    </row>
    <row r="6" spans="1:32" ht="15.75" customHeight="1" x14ac:dyDescent="0.35">
      <c r="A6" s="161"/>
      <c r="B6" s="162"/>
      <c r="C6" s="162"/>
      <c r="D6" s="9"/>
      <c r="E6" s="85"/>
      <c r="F6" s="91"/>
      <c r="G6" s="22" t="s">
        <v>11</v>
      </c>
      <c r="H6" s="38"/>
      <c r="I6" s="38"/>
      <c r="S6"/>
      <c r="T6"/>
      <c r="U6"/>
      <c r="V6"/>
      <c r="W6"/>
      <c r="X6"/>
      <c r="Y6"/>
      <c r="Z6"/>
      <c r="AA6"/>
      <c r="AB6"/>
    </row>
    <row r="7" spans="1:32" ht="15.75" customHeight="1" x14ac:dyDescent="0.25">
      <c r="A7" s="12"/>
      <c r="B7" s="13"/>
      <c r="C7" s="13"/>
      <c r="D7" s="9"/>
      <c r="E7" s="108"/>
      <c r="F7" s="109"/>
      <c r="G7" s="90" t="s">
        <v>55</v>
      </c>
      <c r="H7" s="38"/>
      <c r="I7" s="38"/>
      <c r="S7"/>
      <c r="T7"/>
      <c r="U7"/>
      <c r="V7"/>
      <c r="W7"/>
      <c r="X7"/>
      <c r="Y7"/>
      <c r="Z7"/>
      <c r="AA7"/>
      <c r="AB7"/>
    </row>
    <row r="8" spans="1:32" ht="15.75" customHeight="1" x14ac:dyDescent="0.7">
      <c r="A8" s="207"/>
      <c r="B8" s="208"/>
      <c r="C8" s="208"/>
      <c r="D8" s="208"/>
      <c r="E8" s="201" t="s">
        <v>80</v>
      </c>
      <c r="F8" s="202"/>
      <c r="G8" s="203"/>
      <c r="H8" s="38"/>
      <c r="J8" s="39" t="s">
        <v>38</v>
      </c>
      <c r="S8"/>
      <c r="T8"/>
      <c r="U8"/>
      <c r="V8"/>
      <c r="W8"/>
      <c r="X8"/>
      <c r="Y8"/>
      <c r="Z8"/>
      <c r="AA8"/>
      <c r="AB8"/>
    </row>
    <row r="9" spans="1:32" ht="15.75" customHeight="1" thickBot="1" x14ac:dyDescent="0.3">
      <c r="A9" s="14"/>
      <c r="B9" s="15"/>
      <c r="C9" s="15"/>
      <c r="D9" s="16"/>
      <c r="E9" s="204" t="s">
        <v>56</v>
      </c>
      <c r="F9" s="205"/>
      <c r="G9" s="206"/>
      <c r="S9"/>
      <c r="T9"/>
      <c r="U9"/>
      <c r="V9"/>
      <c r="W9"/>
      <c r="X9"/>
      <c r="Y9"/>
      <c r="Z9"/>
      <c r="AA9"/>
      <c r="AB9"/>
      <c r="AF9" s="35" t="s">
        <v>1</v>
      </c>
    </row>
    <row r="10" spans="1:32" s="40" customFormat="1" ht="41.25" customHeight="1" thickTop="1" thickBot="1" x14ac:dyDescent="0.3">
      <c r="A10" s="163" t="s">
        <v>64</v>
      </c>
      <c r="B10" s="164"/>
      <c r="C10" s="106" t="s">
        <v>12</v>
      </c>
      <c r="D10" s="107" t="s">
        <v>0</v>
      </c>
      <c r="E10" s="17" t="s">
        <v>62</v>
      </c>
      <c r="F10" s="104" t="s">
        <v>44</v>
      </c>
      <c r="G10" s="18" t="s">
        <v>13</v>
      </c>
      <c r="J10" s="177" t="s">
        <v>32</v>
      </c>
      <c r="K10" s="175" t="s">
        <v>35</v>
      </c>
      <c r="L10" s="173" t="s">
        <v>36</v>
      </c>
      <c r="M10" s="191" t="s">
        <v>37</v>
      </c>
      <c r="N10" s="192"/>
      <c r="O10" s="38"/>
      <c r="P10" s="38"/>
      <c r="Q10"/>
      <c r="S10"/>
      <c r="T10"/>
      <c r="U10"/>
      <c r="V10"/>
      <c r="W10"/>
      <c r="X10"/>
      <c r="Y10"/>
      <c r="Z10"/>
      <c r="AA10"/>
      <c r="AB10"/>
    </row>
    <row r="11" spans="1:32" customFormat="1" ht="18" customHeight="1" thickTop="1" thickBot="1" x14ac:dyDescent="0.3">
      <c r="A11" s="165" t="s">
        <v>63</v>
      </c>
      <c r="B11" s="166"/>
      <c r="C11" s="2">
        <v>0</v>
      </c>
      <c r="D11" s="29" t="s">
        <v>14</v>
      </c>
      <c r="E11" s="19" t="s">
        <v>54</v>
      </c>
      <c r="F11" s="103">
        <v>12.29</v>
      </c>
      <c r="G11" s="20">
        <f t="shared" ref="G11:G26" si="0">F11*C11</f>
        <v>0</v>
      </c>
      <c r="H11" s="41" t="s">
        <v>1</v>
      </c>
      <c r="I11" s="50"/>
      <c r="J11" s="178"/>
      <c r="K11" s="176"/>
      <c r="L11" s="174"/>
      <c r="M11" s="193"/>
      <c r="N11" s="194"/>
      <c r="O11" s="38"/>
      <c r="P11" s="38"/>
      <c r="Q11" s="38"/>
      <c r="R11" s="42"/>
      <c r="AC11" s="41"/>
      <c r="AD11" s="98"/>
    </row>
    <row r="12" spans="1:32" customFormat="1" ht="18" customHeight="1" thickBot="1" x14ac:dyDescent="0.3">
      <c r="A12" s="123" t="s">
        <v>63</v>
      </c>
      <c r="B12" s="124"/>
      <c r="C12" s="1">
        <v>0</v>
      </c>
      <c r="D12" s="29" t="s">
        <v>14</v>
      </c>
      <c r="E12" s="99" t="s">
        <v>57</v>
      </c>
      <c r="F12" s="102">
        <v>15.39</v>
      </c>
      <c r="G12" s="20">
        <f>F12*C12</f>
        <v>0</v>
      </c>
      <c r="H12" s="41"/>
      <c r="I12" s="50"/>
      <c r="J12" s="47">
        <v>0</v>
      </c>
      <c r="K12" s="43">
        <v>44473</v>
      </c>
      <c r="L12" s="44"/>
      <c r="M12" s="195"/>
      <c r="N12" s="196"/>
      <c r="O12" s="79" t="s">
        <v>30</v>
      </c>
      <c r="P12" s="38"/>
      <c r="Q12" s="38"/>
      <c r="AC12" s="41"/>
      <c r="AD12" s="98"/>
    </row>
    <row r="13" spans="1:32" customFormat="1" ht="18" customHeight="1" thickBot="1" x14ac:dyDescent="0.3">
      <c r="A13" s="123" t="s">
        <v>65</v>
      </c>
      <c r="B13" s="124"/>
      <c r="C13" s="1"/>
      <c r="D13" s="29" t="s">
        <v>24</v>
      </c>
      <c r="E13" s="99" t="s">
        <v>46</v>
      </c>
      <c r="F13" s="102">
        <v>39.5</v>
      </c>
      <c r="G13" s="21">
        <f>F13*C13</f>
        <v>0</v>
      </c>
      <c r="H13" s="41"/>
      <c r="I13" s="50"/>
      <c r="J13" s="47">
        <v>1</v>
      </c>
      <c r="K13" s="43">
        <v>44474</v>
      </c>
      <c r="L13" s="44" t="str">
        <f>IF($C$11+$C$12+$C$13=0, "Cold Only 9 AM ","Scroll Down")</f>
        <v xml:space="preserve">Cold Only 9 AM </v>
      </c>
      <c r="M13" s="38"/>
      <c r="N13" s="38"/>
      <c r="O13" s="80">
        <v>0</v>
      </c>
      <c r="P13" s="38"/>
      <c r="Q13" s="38"/>
      <c r="AC13" s="41"/>
      <c r="AD13" s="98"/>
    </row>
    <row r="14" spans="1:32" customFormat="1" ht="18" customHeight="1" thickBot="1" x14ac:dyDescent="0.3">
      <c r="A14" s="123" t="s">
        <v>66</v>
      </c>
      <c r="B14" s="124"/>
      <c r="C14" s="3"/>
      <c r="D14" s="30" t="s">
        <v>14</v>
      </c>
      <c r="E14" s="99" t="s">
        <v>15</v>
      </c>
      <c r="F14" s="102">
        <v>8.99</v>
      </c>
      <c r="G14" s="21">
        <f t="shared" si="0"/>
        <v>0</v>
      </c>
      <c r="H14" s="41"/>
      <c r="I14" s="50"/>
      <c r="J14" s="47">
        <v>2</v>
      </c>
      <c r="K14" s="43">
        <v>44475</v>
      </c>
      <c r="L14" s="44" t="str">
        <f>IF($C$11+$C$12+$C$13=0, "Cold Only 9:15 AM ","Scroll Down")</f>
        <v xml:space="preserve">Cold Only 9:15 AM </v>
      </c>
      <c r="M14" s="167" t="s">
        <v>45</v>
      </c>
      <c r="N14" s="168"/>
      <c r="O14" s="80">
        <v>0</v>
      </c>
      <c r="P14" s="38"/>
      <c r="Q14" s="38"/>
      <c r="AC14" s="41"/>
      <c r="AD14" s="98"/>
    </row>
    <row r="15" spans="1:32" customFormat="1" ht="18" customHeight="1" thickBot="1" x14ac:dyDescent="0.3">
      <c r="A15" s="123" t="s">
        <v>67</v>
      </c>
      <c r="B15" s="124"/>
      <c r="C15" s="3"/>
      <c r="D15" s="30" t="s">
        <v>16</v>
      </c>
      <c r="E15" s="99" t="s">
        <v>17</v>
      </c>
      <c r="F15" s="102">
        <v>9.75</v>
      </c>
      <c r="G15" s="20">
        <f t="shared" si="0"/>
        <v>0</v>
      </c>
      <c r="H15" s="41"/>
      <c r="I15" s="50"/>
      <c r="J15" s="47">
        <v>3</v>
      </c>
      <c r="K15" s="43">
        <v>44476</v>
      </c>
      <c r="L15" s="44" t="str">
        <f>IF($C$11+$C$12+$C$13=0, "Cold Only 9:30 AM ","Scroll Down")</f>
        <v xml:space="preserve">Cold Only 9:30 AM </v>
      </c>
      <c r="M15" s="169"/>
      <c r="N15" s="170"/>
      <c r="O15" s="80">
        <v>13</v>
      </c>
      <c r="P15" s="38"/>
      <c r="Q15" s="38"/>
      <c r="AC15" s="41"/>
      <c r="AD15" s="98"/>
    </row>
    <row r="16" spans="1:32" customFormat="1" ht="18" customHeight="1" thickBot="1" x14ac:dyDescent="0.3">
      <c r="A16" s="123" t="s">
        <v>67</v>
      </c>
      <c r="B16" s="124"/>
      <c r="C16" s="3"/>
      <c r="D16" s="30" t="s">
        <v>16</v>
      </c>
      <c r="E16" s="99" t="s">
        <v>18</v>
      </c>
      <c r="F16" s="102">
        <v>9.75</v>
      </c>
      <c r="G16" s="20">
        <f t="shared" si="0"/>
        <v>0</v>
      </c>
      <c r="H16" s="41"/>
      <c r="I16" s="50"/>
      <c r="J16" s="47">
        <v>4</v>
      </c>
      <c r="K16" s="43">
        <v>44477</v>
      </c>
      <c r="L16" s="44" t="str">
        <f>IF($C$11+$C$12+$C$13=0, "Cold Only 9:45 AM ","Scroll Down")</f>
        <v xml:space="preserve">Cold Only 9:45 AM </v>
      </c>
      <c r="M16" s="169"/>
      <c r="N16" s="170"/>
      <c r="O16" s="80">
        <v>14</v>
      </c>
      <c r="P16" s="38"/>
      <c r="Q16" s="38"/>
      <c r="AC16" s="41"/>
      <c r="AD16" s="98"/>
    </row>
    <row r="17" spans="1:30" customFormat="1" ht="18" customHeight="1" thickBot="1" x14ac:dyDescent="0.3">
      <c r="A17" s="123" t="s">
        <v>68</v>
      </c>
      <c r="B17" s="124"/>
      <c r="C17" s="3"/>
      <c r="D17" s="30" t="s">
        <v>25</v>
      </c>
      <c r="E17" s="99" t="s">
        <v>2</v>
      </c>
      <c r="F17" s="102">
        <v>5.39</v>
      </c>
      <c r="G17" s="20">
        <f t="shared" si="0"/>
        <v>0</v>
      </c>
      <c r="H17" s="41"/>
      <c r="I17" s="50"/>
      <c r="J17" s="47">
        <v>5</v>
      </c>
      <c r="K17" s="43">
        <v>44478</v>
      </c>
      <c r="L17" s="44" t="str">
        <f>IF($C$11+$C$12+$C$13=0, "Cold Only 10 AM ","Scroll Down")</f>
        <v xml:space="preserve">Cold Only 10 AM </v>
      </c>
      <c r="M17" s="171"/>
      <c r="N17" s="172"/>
      <c r="O17" s="80">
        <v>15</v>
      </c>
      <c r="P17" s="38"/>
      <c r="Q17" s="38"/>
      <c r="AC17" s="41"/>
      <c r="AD17" s="98"/>
    </row>
    <row r="18" spans="1:30" customFormat="1" ht="18" customHeight="1" thickBot="1" x14ac:dyDescent="0.3">
      <c r="A18" s="123" t="s">
        <v>69</v>
      </c>
      <c r="B18" s="124"/>
      <c r="C18" s="3"/>
      <c r="D18" s="30" t="s">
        <v>14</v>
      </c>
      <c r="E18" s="100" t="s">
        <v>5</v>
      </c>
      <c r="F18" s="102">
        <v>9.99</v>
      </c>
      <c r="G18" s="20">
        <f t="shared" si="0"/>
        <v>0</v>
      </c>
      <c r="H18" s="41"/>
      <c r="J18" s="47">
        <v>6</v>
      </c>
      <c r="K18" s="43">
        <v>44479</v>
      </c>
      <c r="L18" s="44" t="str">
        <f>IF($C$11+$C$12+$C$13=0, "Cold Only 10:15 AM ","Scroll Down")</f>
        <v xml:space="preserve">Cold Only 10:15 AM </v>
      </c>
      <c r="M18" s="38"/>
      <c r="N18" s="38"/>
      <c r="O18" s="80">
        <v>16</v>
      </c>
      <c r="P18" s="38"/>
      <c r="Q18" s="38"/>
      <c r="AC18" s="41"/>
      <c r="AD18" s="98"/>
    </row>
    <row r="19" spans="1:30" customFormat="1" ht="18" customHeight="1" thickBot="1" x14ac:dyDescent="0.3">
      <c r="A19" s="123" t="s">
        <v>69</v>
      </c>
      <c r="B19" s="124"/>
      <c r="C19" s="3"/>
      <c r="D19" s="30" t="s">
        <v>14</v>
      </c>
      <c r="E19" s="100" t="s">
        <v>3</v>
      </c>
      <c r="F19" s="102">
        <v>11.99</v>
      </c>
      <c r="G19" s="20">
        <f t="shared" si="0"/>
        <v>0</v>
      </c>
      <c r="H19" s="41"/>
      <c r="J19" s="47">
        <v>7</v>
      </c>
      <c r="K19" s="43">
        <v>44480</v>
      </c>
      <c r="L19" s="44" t="str">
        <f>IF($C$11+$C$12+$C$13=0, "Cold Only 10:30 AM ","Scroll Down")</f>
        <v xml:space="preserve">Cold Only 10:30 AM </v>
      </c>
      <c r="M19" s="38"/>
      <c r="N19" s="38"/>
      <c r="O19" s="80">
        <v>17</v>
      </c>
      <c r="P19" s="38"/>
      <c r="Q19" s="38"/>
      <c r="AB19" s="38"/>
      <c r="AC19" s="41"/>
      <c r="AD19" s="98"/>
    </row>
    <row r="20" spans="1:30" customFormat="1" ht="18" customHeight="1" thickBot="1" x14ac:dyDescent="0.3">
      <c r="A20" s="121" t="s">
        <v>70</v>
      </c>
      <c r="B20" s="122"/>
      <c r="C20" s="3"/>
      <c r="D20" s="30" t="s">
        <v>14</v>
      </c>
      <c r="E20" s="100" t="s">
        <v>19</v>
      </c>
      <c r="F20" s="102">
        <v>10.19</v>
      </c>
      <c r="G20" s="20">
        <f t="shared" si="0"/>
        <v>0</v>
      </c>
      <c r="H20" s="41"/>
      <c r="J20" s="47">
        <v>8</v>
      </c>
      <c r="K20" s="43">
        <v>44481</v>
      </c>
      <c r="L20" s="44" t="str">
        <f>IF($C$11+$C$12+$C$13=0, "Cold Only 10:45 AM ","Scroll Down")</f>
        <v xml:space="preserve">Cold Only 10:45 AM </v>
      </c>
      <c r="M20" s="38"/>
      <c r="N20" s="38"/>
      <c r="O20" s="80">
        <v>18</v>
      </c>
      <c r="P20" s="38"/>
      <c r="Q20" s="38"/>
      <c r="AB20" s="38"/>
      <c r="AC20" s="41"/>
      <c r="AD20" s="98"/>
    </row>
    <row r="21" spans="1:30" customFormat="1" ht="18" customHeight="1" thickBot="1" x14ac:dyDescent="0.3">
      <c r="A21" s="121" t="s">
        <v>70</v>
      </c>
      <c r="B21" s="122"/>
      <c r="C21" s="3"/>
      <c r="D21" s="30" t="s">
        <v>14</v>
      </c>
      <c r="E21" s="100" t="s">
        <v>4</v>
      </c>
      <c r="F21" s="102">
        <v>9.19</v>
      </c>
      <c r="G21" s="20">
        <f t="shared" si="0"/>
        <v>0</v>
      </c>
      <c r="H21" s="41"/>
      <c r="J21" s="47">
        <v>9</v>
      </c>
      <c r="K21" s="43">
        <v>44482</v>
      </c>
      <c r="L21" s="45"/>
      <c r="M21" s="35"/>
      <c r="N21" s="46"/>
      <c r="O21" s="80">
        <v>19</v>
      </c>
      <c r="P21" s="38"/>
      <c r="Q21" s="38"/>
      <c r="AC21" s="41"/>
      <c r="AD21" s="98"/>
    </row>
    <row r="22" spans="1:30" customFormat="1" ht="18" customHeight="1" thickBot="1" x14ac:dyDescent="0.3">
      <c r="A22" s="121" t="s">
        <v>70</v>
      </c>
      <c r="B22" s="122"/>
      <c r="C22" s="3"/>
      <c r="D22" s="30" t="s">
        <v>14</v>
      </c>
      <c r="E22" s="100" t="s">
        <v>33</v>
      </c>
      <c r="F22" s="102">
        <v>9.19</v>
      </c>
      <c r="G22" s="20">
        <f t="shared" si="0"/>
        <v>0</v>
      </c>
      <c r="H22" s="41"/>
      <c r="J22" s="48">
        <v>10</v>
      </c>
      <c r="K22" s="43">
        <v>44483</v>
      </c>
      <c r="L22" s="45">
        <v>0.46875</v>
      </c>
      <c r="M22" s="35"/>
      <c r="N22" s="46"/>
      <c r="O22" s="80">
        <v>20</v>
      </c>
      <c r="P22" s="38"/>
      <c r="Q22" s="38"/>
      <c r="AC22" s="41"/>
      <c r="AD22" s="98"/>
    </row>
    <row r="23" spans="1:30" customFormat="1" ht="18" customHeight="1" thickBot="1" x14ac:dyDescent="0.3">
      <c r="A23" s="123" t="s">
        <v>29</v>
      </c>
      <c r="B23" s="124"/>
      <c r="C23" s="1"/>
      <c r="D23" s="29" t="s">
        <v>24</v>
      </c>
      <c r="E23" s="99" t="s">
        <v>39</v>
      </c>
      <c r="F23" s="102">
        <v>4.99</v>
      </c>
      <c r="G23" s="20">
        <f t="shared" si="0"/>
        <v>0</v>
      </c>
      <c r="H23" s="41"/>
      <c r="J23" s="148" t="s">
        <v>34</v>
      </c>
      <c r="K23" s="43">
        <v>44484</v>
      </c>
      <c r="L23" s="45"/>
      <c r="M23" s="46"/>
      <c r="N23" s="75"/>
      <c r="O23" s="80">
        <v>21</v>
      </c>
      <c r="P23" s="38"/>
      <c r="Q23" s="38"/>
      <c r="AC23" s="41"/>
      <c r="AD23" s="98"/>
    </row>
    <row r="24" spans="1:30" customFormat="1" ht="18" customHeight="1" thickBot="1" x14ac:dyDescent="0.3">
      <c r="A24" s="123" t="s">
        <v>72</v>
      </c>
      <c r="B24" s="124"/>
      <c r="C24" s="1"/>
      <c r="D24" s="29" t="s">
        <v>24</v>
      </c>
      <c r="E24" s="99" t="s">
        <v>27</v>
      </c>
      <c r="F24" s="102">
        <v>24.99</v>
      </c>
      <c r="G24" s="20">
        <f t="shared" si="0"/>
        <v>0</v>
      </c>
      <c r="H24" s="41"/>
      <c r="J24" s="149"/>
      <c r="K24" s="43">
        <v>44485</v>
      </c>
      <c r="L24" s="49">
        <v>0.48958333333333331</v>
      </c>
      <c r="M24" s="38"/>
      <c r="N24" s="38"/>
      <c r="O24" s="80">
        <v>22</v>
      </c>
      <c r="P24" s="38"/>
      <c r="Q24" s="38"/>
      <c r="AC24" s="41"/>
      <c r="AD24" s="98"/>
    </row>
    <row r="25" spans="1:30" customFormat="1" ht="18" customHeight="1" thickBot="1" x14ac:dyDescent="0.3">
      <c r="A25" s="123" t="s">
        <v>72</v>
      </c>
      <c r="B25" s="124"/>
      <c r="C25" s="2"/>
      <c r="D25" s="29" t="s">
        <v>24</v>
      </c>
      <c r="E25" s="99" t="s">
        <v>28</v>
      </c>
      <c r="F25" s="102">
        <v>24.99</v>
      </c>
      <c r="G25" s="20">
        <f t="shared" si="0"/>
        <v>0</v>
      </c>
      <c r="H25" s="41"/>
      <c r="J25" s="149"/>
      <c r="K25" s="43">
        <v>44486</v>
      </c>
      <c r="L25" s="45">
        <v>0.5</v>
      </c>
      <c r="M25" s="38"/>
      <c r="N25" s="46"/>
      <c r="O25" s="81">
        <v>23</v>
      </c>
      <c r="P25" s="38"/>
      <c r="Q25" s="38"/>
      <c r="AC25" s="41"/>
      <c r="AD25" s="98"/>
    </row>
    <row r="26" spans="1:30" customFormat="1" ht="18" customHeight="1" thickBot="1" x14ac:dyDescent="0.3">
      <c r="A26" s="123" t="s">
        <v>71</v>
      </c>
      <c r="B26" s="124"/>
      <c r="C26" s="1"/>
      <c r="D26" s="29" t="s">
        <v>24</v>
      </c>
      <c r="E26" s="99" t="s">
        <v>20</v>
      </c>
      <c r="F26" s="102">
        <v>32.99</v>
      </c>
      <c r="G26" s="20">
        <f t="shared" si="0"/>
        <v>0</v>
      </c>
      <c r="H26" s="41"/>
      <c r="J26" s="149"/>
      <c r="K26" s="43">
        <v>44487</v>
      </c>
      <c r="L26" s="49">
        <v>0.51041666666666663</v>
      </c>
      <c r="M26" s="38"/>
      <c r="N26" s="38"/>
      <c r="O26" s="80">
        <v>24</v>
      </c>
      <c r="P26" s="38"/>
      <c r="Q26" s="38"/>
      <c r="AC26" s="41"/>
      <c r="AD26" s="98"/>
    </row>
    <row r="27" spans="1:30" customFormat="1" ht="18" customHeight="1" thickBot="1" x14ac:dyDescent="0.3">
      <c r="A27" s="130" t="s">
        <v>73</v>
      </c>
      <c r="B27" s="131"/>
      <c r="C27" s="74">
        <f>IF(C11,1,0)+IF(C12,1,0)+C13</f>
        <v>0</v>
      </c>
      <c r="D27" s="31" t="s">
        <v>26</v>
      </c>
      <c r="E27" s="101" t="s">
        <v>51</v>
      </c>
      <c r="F27" s="105">
        <v>13.1</v>
      </c>
      <c r="G27" s="28">
        <f>F27*C27</f>
        <v>0</v>
      </c>
      <c r="H27" s="41"/>
      <c r="J27" s="149"/>
      <c r="K27" s="43">
        <v>44488</v>
      </c>
      <c r="L27" s="45">
        <v>0.52083333333333337</v>
      </c>
      <c r="M27" s="38"/>
      <c r="N27" s="46"/>
      <c r="O27" s="80"/>
      <c r="P27" s="38"/>
      <c r="Q27" s="38"/>
      <c r="AC27" s="41"/>
      <c r="AD27" s="98"/>
    </row>
    <row r="28" spans="1:30" customFormat="1" ht="18" customHeight="1" thickBot="1" x14ac:dyDescent="0.3">
      <c r="A28" s="27"/>
      <c r="B28" s="24"/>
      <c r="C28" s="89"/>
      <c r="D28" s="77"/>
      <c r="E28" s="78"/>
      <c r="F28" s="32" t="s">
        <v>47</v>
      </c>
      <c r="G28" s="33">
        <f>SUM(G11:G27)</f>
        <v>0</v>
      </c>
      <c r="H28" s="38"/>
      <c r="J28" s="149"/>
      <c r="K28" s="43">
        <v>44489</v>
      </c>
      <c r="L28" s="45">
        <v>0.53125</v>
      </c>
      <c r="M28" s="38"/>
      <c r="N28" s="38"/>
      <c r="O28" s="80"/>
      <c r="P28" s="38"/>
      <c r="Q28" s="38"/>
    </row>
    <row r="29" spans="1:30" customFormat="1" ht="18" customHeight="1" thickBot="1" x14ac:dyDescent="0.3">
      <c r="A29" s="128" t="s">
        <v>49</v>
      </c>
      <c r="B29" s="129"/>
      <c r="C29" s="77"/>
      <c r="D29" s="77"/>
      <c r="E29" s="115"/>
      <c r="F29" s="116" t="s">
        <v>53</v>
      </c>
      <c r="G29" s="34">
        <f>IF(G33="Credit Card",G28*0.03,0)</f>
        <v>0</v>
      </c>
      <c r="H29" s="38"/>
      <c r="J29" s="149"/>
      <c r="K29" s="43">
        <v>44490</v>
      </c>
      <c r="L29" s="45"/>
      <c r="M29" s="38"/>
      <c r="N29" s="46"/>
      <c r="O29" s="81"/>
      <c r="P29" s="38"/>
      <c r="Q29" s="38"/>
    </row>
    <row r="30" spans="1:30" customFormat="1" ht="18" customHeight="1" thickBot="1" x14ac:dyDescent="0.3">
      <c r="A30" s="151"/>
      <c r="B30" s="152"/>
      <c r="C30" s="153" t="s">
        <v>52</v>
      </c>
      <c r="D30" s="154"/>
      <c r="E30" s="155"/>
      <c r="F30" s="76" t="s">
        <v>21</v>
      </c>
      <c r="G30" s="34">
        <f>SUM(G28:G29)</f>
        <v>0</v>
      </c>
      <c r="H30" s="38"/>
      <c r="J30" s="149"/>
      <c r="K30" s="43">
        <v>44491</v>
      </c>
      <c r="L30" s="45">
        <v>0.55208333333333337</v>
      </c>
      <c r="O30" s="80"/>
    </row>
    <row r="31" spans="1:30" customFormat="1" ht="18" customHeight="1" thickBot="1" x14ac:dyDescent="0.35">
      <c r="A31" s="156" t="s">
        <v>58</v>
      </c>
      <c r="B31" s="157"/>
      <c r="C31" s="157"/>
      <c r="D31" s="157"/>
      <c r="E31" s="158"/>
      <c r="F31" s="25" t="s">
        <v>22</v>
      </c>
      <c r="G31" s="34">
        <f>G30*0.06625</f>
        <v>0</v>
      </c>
      <c r="H31" s="38" t="s">
        <v>1</v>
      </c>
      <c r="J31" s="150"/>
      <c r="K31" s="43">
        <v>44492</v>
      </c>
      <c r="L31" s="51"/>
      <c r="O31" s="80"/>
    </row>
    <row r="32" spans="1:30" customFormat="1" ht="18" customHeight="1" thickBot="1" x14ac:dyDescent="0.35">
      <c r="A32" s="125"/>
      <c r="B32" s="126"/>
      <c r="C32" s="126"/>
      <c r="D32" s="126"/>
      <c r="E32" s="127"/>
      <c r="F32" s="26" t="s">
        <v>23</v>
      </c>
      <c r="G32" s="88">
        <f>SUM(G30:G31)</f>
        <v>0</v>
      </c>
      <c r="H32" s="38" t="s">
        <v>61</v>
      </c>
      <c r="J32" s="38"/>
      <c r="K32" s="43">
        <v>44493</v>
      </c>
      <c r="L32" s="45">
        <v>0.57291666666666663</v>
      </c>
      <c r="O32" s="80"/>
    </row>
    <row r="33" spans="1:26" customFormat="1" ht="18" customHeight="1" thickTop="1" thickBot="1" x14ac:dyDescent="0.35">
      <c r="A33" s="118" t="s">
        <v>77</v>
      </c>
      <c r="B33" s="119"/>
      <c r="C33" s="119"/>
      <c r="D33" s="119"/>
      <c r="E33" s="119"/>
      <c r="F33" s="120"/>
      <c r="G33" s="117" t="s">
        <v>61</v>
      </c>
      <c r="H33" s="38" t="s">
        <v>78</v>
      </c>
      <c r="J33" s="38"/>
      <c r="K33" s="43">
        <v>44494</v>
      </c>
      <c r="L33" s="51">
        <v>0.58333333333333337</v>
      </c>
      <c r="O33" s="81"/>
      <c r="Q33" t="s">
        <v>1</v>
      </c>
    </row>
    <row r="34" spans="1:26" customFormat="1" ht="18" customHeight="1" x14ac:dyDescent="0.25">
      <c r="A34" s="139" t="s">
        <v>75</v>
      </c>
      <c r="B34" s="140"/>
      <c r="C34" s="140"/>
      <c r="D34" s="140"/>
      <c r="E34" s="140"/>
      <c r="F34" s="140"/>
      <c r="G34" s="141"/>
      <c r="H34" s="38" t="s">
        <v>60</v>
      </c>
      <c r="J34" s="38"/>
      <c r="K34" s="43">
        <v>44495</v>
      </c>
      <c r="L34" s="51">
        <v>0.59375</v>
      </c>
      <c r="O34" s="80"/>
    </row>
    <row r="35" spans="1:26" customFormat="1" ht="18" customHeight="1" thickBot="1" x14ac:dyDescent="0.3">
      <c r="A35" s="142"/>
      <c r="B35" s="143"/>
      <c r="C35" s="143"/>
      <c r="D35" s="143"/>
      <c r="E35" s="143"/>
      <c r="F35" s="143"/>
      <c r="G35" s="144"/>
      <c r="H35" t="s">
        <v>81</v>
      </c>
      <c r="J35" s="38"/>
      <c r="K35" s="43">
        <v>44496</v>
      </c>
      <c r="L35" s="52">
        <v>0.60416666666666663</v>
      </c>
      <c r="M35" s="38"/>
      <c r="N35" s="38"/>
      <c r="O35" s="80"/>
      <c r="P35" s="38"/>
      <c r="Q35" s="38"/>
      <c r="R35" s="38"/>
      <c r="S35" s="38"/>
      <c r="T35" s="38"/>
      <c r="U35" s="38"/>
      <c r="V35" s="38"/>
      <c r="W35" s="38"/>
      <c r="X35" s="38"/>
      <c r="Y35" s="53"/>
      <c r="Z35" s="138"/>
    </row>
    <row r="36" spans="1:26" customFormat="1" ht="18" customHeight="1" thickBot="1" x14ac:dyDescent="0.3">
      <c r="A36" s="145" t="s">
        <v>74</v>
      </c>
      <c r="B36" s="146"/>
      <c r="C36" s="146"/>
      <c r="D36" s="146"/>
      <c r="E36" s="146"/>
      <c r="F36" s="146"/>
      <c r="G36" s="147"/>
      <c r="H36" s="38" t="s">
        <v>1</v>
      </c>
      <c r="I36" s="97" t="s">
        <v>31</v>
      </c>
      <c r="J36" s="38"/>
      <c r="K36" s="54">
        <v>44497</v>
      </c>
      <c r="L36" s="36"/>
      <c r="M36" s="38"/>
      <c r="N36" s="38"/>
      <c r="O36" s="82"/>
      <c r="P36" s="38"/>
      <c r="Q36" s="38"/>
      <c r="R36" s="38"/>
      <c r="S36" s="38"/>
      <c r="T36" s="38"/>
      <c r="U36" s="38"/>
      <c r="V36" s="38"/>
      <c r="W36" s="38"/>
      <c r="X36" s="38"/>
      <c r="Y36" s="55"/>
      <c r="Z36" s="138"/>
    </row>
    <row r="37" spans="1:26" customFormat="1" ht="18" customHeight="1" x14ac:dyDescent="0.25">
      <c r="A37" s="145" t="s">
        <v>79</v>
      </c>
      <c r="B37" s="146"/>
      <c r="C37" s="146"/>
      <c r="D37" s="146"/>
      <c r="E37" s="146"/>
      <c r="F37" s="146"/>
      <c r="G37" s="147"/>
      <c r="H37" s="38"/>
      <c r="I37" s="95" t="s">
        <v>59</v>
      </c>
      <c r="J37" s="38"/>
      <c r="K37" s="54">
        <v>44498</v>
      </c>
      <c r="L37" s="46"/>
      <c r="M37" s="38"/>
      <c r="N37" s="38"/>
      <c r="O37" s="38"/>
      <c r="P37" s="38"/>
      <c r="Q37" s="38"/>
      <c r="R37" s="38"/>
      <c r="S37" s="38"/>
      <c r="T37" s="38"/>
      <c r="U37" s="38"/>
      <c r="V37" s="38"/>
      <c r="Z37" s="138"/>
    </row>
    <row r="38" spans="1:26" customFormat="1" ht="18" customHeight="1" x14ac:dyDescent="0.3">
      <c r="A38" s="92"/>
      <c r="B38" s="93"/>
      <c r="C38" s="93"/>
      <c r="D38" s="93"/>
      <c r="E38" s="93"/>
      <c r="F38" s="93"/>
      <c r="G38" s="94"/>
      <c r="I38" s="95">
        <v>0</v>
      </c>
      <c r="J38" s="41"/>
      <c r="K38" s="54">
        <v>44499</v>
      </c>
      <c r="L38" s="46"/>
    </row>
    <row r="39" spans="1:26" ht="16.5" customHeight="1" x14ac:dyDescent="0.25">
      <c r="A39" s="132" t="s">
        <v>48</v>
      </c>
      <c r="B39" s="133"/>
      <c r="C39" s="133"/>
      <c r="D39" s="133"/>
      <c r="E39" s="133"/>
      <c r="F39" s="133"/>
      <c r="G39" s="134"/>
      <c r="H39" s="38"/>
      <c r="I39" s="95">
        <v>4</v>
      </c>
      <c r="J39"/>
      <c r="K39" s="54">
        <v>44500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s="56" customFormat="1" ht="16.5" customHeight="1" x14ac:dyDescent="0.25">
      <c r="A40" s="135" t="s">
        <v>50</v>
      </c>
      <c r="B40" s="136"/>
      <c r="C40" s="136"/>
      <c r="D40" s="136"/>
      <c r="E40" s="136"/>
      <c r="F40" s="136"/>
      <c r="G40" s="137"/>
      <c r="H40" s="35"/>
      <c r="I40" s="95">
        <v>5</v>
      </c>
      <c r="J40"/>
      <c r="K40" s="54">
        <v>44501</v>
      </c>
      <c r="L40" s="36"/>
      <c r="M40"/>
      <c r="N40"/>
      <c r="O40"/>
      <c r="P40"/>
      <c r="Q40"/>
      <c r="R40"/>
      <c r="S40"/>
      <c r="T40"/>
      <c r="U40" s="35"/>
      <c r="V40" s="35"/>
      <c r="W40" s="35"/>
      <c r="X40" s="35"/>
      <c r="Y40" s="35"/>
      <c r="Z40" s="35"/>
    </row>
    <row r="41" spans="1:26" ht="16.5" customHeight="1" x14ac:dyDescent="0.25">
      <c r="A41"/>
      <c r="C41" s="58" t="s">
        <v>1</v>
      </c>
      <c r="D41" s="59"/>
      <c r="E41" s="60"/>
      <c r="F41" s="61"/>
      <c r="I41" s="95">
        <v>6</v>
      </c>
      <c r="J41"/>
      <c r="K41" s="54">
        <v>44502</v>
      </c>
      <c r="M41"/>
      <c r="N41"/>
      <c r="O41"/>
      <c r="P41"/>
      <c r="Q41"/>
      <c r="R41"/>
      <c r="S41"/>
      <c r="T41"/>
      <c r="U41" s="56"/>
      <c r="V41" s="56"/>
      <c r="W41" s="56"/>
      <c r="X41" s="56"/>
      <c r="Y41" s="56"/>
      <c r="Z41" s="56"/>
    </row>
    <row r="42" spans="1:26" ht="16.5" customHeight="1" x14ac:dyDescent="0.25">
      <c r="A42"/>
      <c r="I42" s="36">
        <v>7</v>
      </c>
      <c r="J42"/>
      <c r="K42" s="54">
        <v>44503</v>
      </c>
      <c r="N42"/>
      <c r="O42"/>
      <c r="P42"/>
      <c r="Q42"/>
      <c r="R42"/>
      <c r="S42"/>
      <c r="T42"/>
    </row>
    <row r="43" spans="1:26" ht="17.45" customHeight="1" x14ac:dyDescent="0.25">
      <c r="A43"/>
      <c r="E43" s="35" t="s">
        <v>1</v>
      </c>
      <c r="I43" s="95">
        <v>8</v>
      </c>
      <c r="J43"/>
      <c r="K43" s="54">
        <v>44504</v>
      </c>
      <c r="N43"/>
      <c r="O43"/>
      <c r="P43"/>
      <c r="Q43"/>
      <c r="R43"/>
      <c r="S43"/>
      <c r="T43"/>
    </row>
    <row r="44" spans="1:26" ht="17.45" customHeight="1" x14ac:dyDescent="0.25">
      <c r="A44"/>
      <c r="I44" s="95">
        <v>9</v>
      </c>
      <c r="J44"/>
      <c r="K44" s="54">
        <v>44505</v>
      </c>
      <c r="N44"/>
      <c r="O44"/>
      <c r="P44"/>
      <c r="Q44"/>
      <c r="R44"/>
      <c r="S44"/>
      <c r="T44"/>
    </row>
    <row r="45" spans="1:26" ht="17.45" customHeight="1" x14ac:dyDescent="0.25">
      <c r="I45" s="95">
        <v>10</v>
      </c>
      <c r="J45" s="46"/>
      <c r="K45" s="54">
        <v>44506</v>
      </c>
      <c r="N45" s="63"/>
      <c r="P45" s="36"/>
    </row>
    <row r="46" spans="1:26" ht="17.45" customHeight="1" x14ac:dyDescent="0.25">
      <c r="I46" s="95">
        <v>11</v>
      </c>
      <c r="J46" s="46"/>
      <c r="K46" s="54">
        <v>44507</v>
      </c>
      <c r="N46" s="64"/>
      <c r="P46" s="36"/>
    </row>
    <row r="47" spans="1:26" ht="17.45" customHeight="1" x14ac:dyDescent="0.25">
      <c r="I47" s="95">
        <v>12</v>
      </c>
      <c r="J47" s="46"/>
      <c r="K47" s="54">
        <v>44508</v>
      </c>
      <c r="N47" s="64"/>
    </row>
    <row r="48" spans="1:26" ht="17.45" customHeight="1" x14ac:dyDescent="0.25">
      <c r="I48" s="95">
        <v>13</v>
      </c>
      <c r="J48" s="46"/>
      <c r="K48" s="54">
        <v>44509</v>
      </c>
      <c r="N48" s="64"/>
    </row>
    <row r="49" spans="2:14" ht="17.45" customHeight="1" x14ac:dyDescent="0.25">
      <c r="I49" s="95">
        <v>14</v>
      </c>
      <c r="J49" s="46"/>
      <c r="K49" s="54">
        <v>44510</v>
      </c>
      <c r="N49" s="64"/>
    </row>
    <row r="50" spans="2:14" ht="17.45" customHeight="1" x14ac:dyDescent="0.25">
      <c r="I50" s="50">
        <v>15</v>
      </c>
      <c r="J50" s="65"/>
      <c r="K50" s="54">
        <v>44511</v>
      </c>
      <c r="N50" s="64"/>
    </row>
    <row r="51" spans="2:14" ht="17.45" customHeight="1" x14ac:dyDescent="0.25">
      <c r="I51" s="50">
        <v>16</v>
      </c>
      <c r="K51" s="54">
        <v>44512</v>
      </c>
      <c r="N51" s="64"/>
    </row>
    <row r="52" spans="2:14" ht="22.5" customHeight="1" x14ac:dyDescent="0.25">
      <c r="B52" s="58"/>
      <c r="I52" s="50">
        <v>17</v>
      </c>
      <c r="K52" s="54">
        <v>44513</v>
      </c>
      <c r="N52" s="64"/>
    </row>
    <row r="53" spans="2:14" ht="22.5" customHeight="1" x14ac:dyDescent="0.25">
      <c r="C53" s="58"/>
      <c r="D53" s="66"/>
      <c r="E53" s="67"/>
      <c r="F53" s="61"/>
      <c r="I53" s="50">
        <v>18</v>
      </c>
      <c r="K53" s="54">
        <v>44514</v>
      </c>
      <c r="N53" s="64"/>
    </row>
    <row r="54" spans="2:14" ht="22.5" customHeight="1" x14ac:dyDescent="0.25">
      <c r="I54" s="50">
        <v>19</v>
      </c>
      <c r="J54" s="65"/>
      <c r="K54" s="54">
        <v>44515</v>
      </c>
      <c r="N54" s="64"/>
    </row>
    <row r="55" spans="2:14" ht="22.5" customHeight="1" thickBot="1" x14ac:dyDescent="0.3">
      <c r="I55" s="62">
        <v>20</v>
      </c>
      <c r="K55" s="54"/>
      <c r="N55" s="64"/>
    </row>
    <row r="56" spans="2:14" ht="22.5" customHeight="1" x14ac:dyDescent="0.25">
      <c r="I56"/>
      <c r="J56" s="65"/>
      <c r="K56" s="54"/>
      <c r="N56" s="64"/>
    </row>
    <row r="57" spans="2:14" ht="22.5" customHeight="1" thickBot="1" x14ac:dyDescent="0.3">
      <c r="J57" s="65"/>
      <c r="K57" s="68"/>
      <c r="N57" s="64"/>
    </row>
    <row r="58" spans="2:14" ht="22.5" customHeight="1" x14ac:dyDescent="0.25">
      <c r="J58" s="65"/>
      <c r="N58" s="64"/>
    </row>
    <row r="59" spans="2:14" ht="22.5" customHeight="1" x14ac:dyDescent="0.25">
      <c r="J59" s="36"/>
      <c r="N59" s="64"/>
    </row>
    <row r="60" spans="2:14" ht="22.5" customHeight="1" x14ac:dyDescent="0.25">
      <c r="J60" s="36"/>
      <c r="N60" s="64"/>
    </row>
    <row r="61" spans="2:14" ht="22.5" customHeight="1" x14ac:dyDescent="0.25">
      <c r="J61" s="36"/>
      <c r="N61" s="64"/>
    </row>
    <row r="62" spans="2:14" ht="22.5" customHeight="1" x14ac:dyDescent="0.25">
      <c r="J62" s="36"/>
      <c r="N62" s="64"/>
    </row>
    <row r="63" spans="2:14" ht="22.5" customHeight="1" x14ac:dyDescent="0.25">
      <c r="J63" s="36"/>
      <c r="N63" s="64"/>
    </row>
    <row r="64" spans="2:14" ht="22.5" customHeight="1" x14ac:dyDescent="0.25">
      <c r="J64" s="36"/>
      <c r="N64" s="64"/>
    </row>
    <row r="65" spans="8:14" ht="22.5" customHeight="1" x14ac:dyDescent="0.25">
      <c r="J65" s="36"/>
      <c r="N65" s="64"/>
    </row>
    <row r="66" spans="8:14" ht="22.5" customHeight="1" x14ac:dyDescent="0.25">
      <c r="H66" s="69"/>
      <c r="J66" s="36"/>
      <c r="N66" s="64"/>
    </row>
    <row r="67" spans="8:14" ht="22.5" customHeight="1" x14ac:dyDescent="0.25">
      <c r="H67" s="69"/>
      <c r="J67" s="36"/>
      <c r="N67" s="64"/>
    </row>
    <row r="68" spans="8:14" ht="22.5" customHeight="1" x14ac:dyDescent="0.25">
      <c r="H68" s="69"/>
      <c r="J68" s="36"/>
      <c r="N68" s="64"/>
    </row>
    <row r="69" spans="8:14" ht="22.5" customHeight="1" x14ac:dyDescent="0.25">
      <c r="H69" s="69"/>
      <c r="J69" s="36"/>
      <c r="N69" s="64"/>
    </row>
    <row r="70" spans="8:14" ht="22.5" customHeight="1" x14ac:dyDescent="0.25">
      <c r="H70" s="69"/>
      <c r="J70" s="70"/>
      <c r="N70" s="64"/>
    </row>
    <row r="71" spans="8:14" ht="22.5" customHeight="1" x14ac:dyDescent="0.25">
      <c r="H71" s="69"/>
      <c r="J71" s="72"/>
      <c r="N71" s="64"/>
    </row>
    <row r="72" spans="8:14" ht="22.5" customHeight="1" x14ac:dyDescent="0.25">
      <c r="J72" s="72"/>
      <c r="N72" s="64"/>
    </row>
    <row r="73" spans="8:14" ht="22.5" customHeight="1" x14ac:dyDescent="0.25">
      <c r="J73" s="72"/>
      <c r="N73" s="64"/>
    </row>
    <row r="74" spans="8:14" ht="22.5" customHeight="1" x14ac:dyDescent="0.25">
      <c r="J74" s="72"/>
      <c r="N74" s="64"/>
    </row>
    <row r="75" spans="8:14" ht="22.5" customHeight="1" x14ac:dyDescent="0.25">
      <c r="J75" s="72"/>
      <c r="N75" s="64"/>
    </row>
    <row r="76" spans="8:14" ht="22.5" customHeight="1" x14ac:dyDescent="0.25">
      <c r="J76" s="36"/>
      <c r="N76" s="64"/>
    </row>
    <row r="77" spans="8:14" ht="22.5" customHeight="1" x14ac:dyDescent="0.25">
      <c r="J77" s="36"/>
      <c r="N77" s="64"/>
    </row>
    <row r="78" spans="8:14" ht="22.5" customHeight="1" x14ac:dyDescent="0.25">
      <c r="J78" s="36"/>
      <c r="N78" s="64"/>
    </row>
    <row r="79" spans="8:14" ht="22.5" customHeight="1" x14ac:dyDescent="0.25">
      <c r="J79" s="36"/>
      <c r="N79" s="64"/>
    </row>
    <row r="80" spans="8:14" ht="22.5" customHeight="1" x14ac:dyDescent="0.25">
      <c r="J80" s="36"/>
      <c r="N80" s="64"/>
    </row>
    <row r="81" spans="9:14" ht="22.5" customHeight="1" x14ac:dyDescent="0.25">
      <c r="J81" s="36"/>
      <c r="N81" s="64"/>
    </row>
    <row r="82" spans="9:14" ht="22.5" customHeight="1" x14ac:dyDescent="0.25">
      <c r="J82" s="36"/>
      <c r="N82" s="64"/>
    </row>
    <row r="83" spans="9:14" ht="22.5" customHeight="1" x14ac:dyDescent="0.25">
      <c r="I83" s="71"/>
      <c r="J83" s="36"/>
      <c r="N83" s="64"/>
    </row>
    <row r="84" spans="9:14" ht="22.5" customHeight="1" x14ac:dyDescent="0.25">
      <c r="I84" s="71"/>
      <c r="J84" s="36"/>
      <c r="N84" s="64"/>
    </row>
    <row r="85" spans="9:14" ht="22.5" customHeight="1" x14ac:dyDescent="0.25">
      <c r="I85" s="71"/>
      <c r="J85" s="36"/>
      <c r="N85" s="64"/>
    </row>
    <row r="86" spans="9:14" ht="22.5" customHeight="1" x14ac:dyDescent="0.25">
      <c r="I86" s="71"/>
      <c r="J86" s="36"/>
      <c r="N86" s="64"/>
    </row>
    <row r="87" spans="9:14" ht="22.5" customHeight="1" x14ac:dyDescent="0.25">
      <c r="I87" s="71"/>
      <c r="J87" s="36"/>
      <c r="N87" s="64"/>
    </row>
    <row r="88" spans="9:14" ht="22.5" customHeight="1" x14ac:dyDescent="0.25">
      <c r="I88" s="73"/>
      <c r="J88" s="36"/>
      <c r="N88" s="64"/>
    </row>
    <row r="89" spans="9:14" ht="22.5" customHeight="1" x14ac:dyDescent="0.25">
      <c r="J89" s="36"/>
      <c r="N89" s="64"/>
    </row>
    <row r="90" spans="9:14" ht="22.5" customHeight="1" x14ac:dyDescent="0.25">
      <c r="J90" s="36"/>
      <c r="N90" s="64"/>
    </row>
    <row r="91" spans="9:14" ht="22.5" customHeight="1" x14ac:dyDescent="0.25">
      <c r="J91" s="36"/>
      <c r="N91" s="64"/>
    </row>
    <row r="92" spans="9:14" ht="22.5" customHeight="1" x14ac:dyDescent="0.25">
      <c r="J92" s="36"/>
      <c r="N92" s="64"/>
    </row>
    <row r="93" spans="9:14" ht="22.5" customHeight="1" x14ac:dyDescent="0.25">
      <c r="J93" s="36"/>
      <c r="N93" s="64"/>
    </row>
    <row r="94" spans="9:14" ht="22.5" customHeight="1" x14ac:dyDescent="0.25">
      <c r="J94" s="36"/>
      <c r="N94" s="64"/>
    </row>
    <row r="95" spans="9:14" ht="22.5" customHeight="1" x14ac:dyDescent="0.25">
      <c r="J95" s="36"/>
      <c r="N95" s="64"/>
    </row>
    <row r="96" spans="9:14" ht="22.5" customHeight="1" x14ac:dyDescent="0.25">
      <c r="J96" s="36"/>
      <c r="N96" s="64"/>
    </row>
    <row r="97" spans="10:14" ht="22.5" customHeight="1" x14ac:dyDescent="0.25">
      <c r="J97" s="36"/>
      <c r="N97" s="64"/>
    </row>
    <row r="98" spans="10:14" ht="22.5" customHeight="1" x14ac:dyDescent="0.25">
      <c r="J98" s="36"/>
      <c r="N98" s="64"/>
    </row>
    <row r="99" spans="10:14" ht="22.5" customHeight="1" x14ac:dyDescent="0.25">
      <c r="J99" s="36"/>
      <c r="N99" s="64"/>
    </row>
    <row r="100" spans="10:14" ht="22.5" customHeight="1" x14ac:dyDescent="0.25">
      <c r="J100" s="36"/>
      <c r="N100" s="64"/>
    </row>
    <row r="101" spans="10:14" ht="22.5" customHeight="1" x14ac:dyDescent="0.25">
      <c r="J101" s="36"/>
      <c r="N101" s="64"/>
    </row>
    <row r="102" spans="10:14" ht="22.5" customHeight="1" x14ac:dyDescent="0.25">
      <c r="J102" s="36"/>
      <c r="N102" s="64"/>
    </row>
    <row r="103" spans="10:14" ht="22.5" customHeight="1" x14ac:dyDescent="0.25">
      <c r="J103" s="36"/>
      <c r="N103" s="64"/>
    </row>
    <row r="104" spans="10:14" ht="22.5" customHeight="1" x14ac:dyDescent="0.25">
      <c r="J104" s="36"/>
      <c r="N104" s="64"/>
    </row>
    <row r="105" spans="10:14" ht="22.5" customHeight="1" x14ac:dyDescent="0.25">
      <c r="J105" s="36"/>
      <c r="N105" s="64"/>
    </row>
    <row r="106" spans="10:14" ht="22.5" customHeight="1" x14ac:dyDescent="0.25">
      <c r="J106" s="36"/>
      <c r="N106" s="64"/>
    </row>
    <row r="107" spans="10:14" ht="22.5" customHeight="1" x14ac:dyDescent="0.25">
      <c r="N107" s="64"/>
    </row>
  </sheetData>
  <sheetProtection algorithmName="SHA-512" hashValue="thepQ6mcQ0/8r2Q/2Q7DneLbV62emTGklit/OZ9F+JYkRk3nwMIR1hJqWVqMnd1FqzwMioAM9s2CdeuRB6QoUA==" saltValue="7rfNFB+nGE5FwRsewGwbHQ==" spinCount="100000" sheet="1" selectLockedCells="1"/>
  <dataConsolidate/>
  <mergeCells count="49">
    <mergeCell ref="A2:B2"/>
    <mergeCell ref="A1:B1"/>
    <mergeCell ref="E8:G8"/>
    <mergeCell ref="E9:G9"/>
    <mergeCell ref="A12:B12"/>
    <mergeCell ref="A8:D8"/>
    <mergeCell ref="C2:D2"/>
    <mergeCell ref="M14:N17"/>
    <mergeCell ref="L10:L11"/>
    <mergeCell ref="K10:K11"/>
    <mergeCell ref="J10:J11"/>
    <mergeCell ref="I2:L2"/>
    <mergeCell ref="I3:L3"/>
    <mergeCell ref="I4:L4"/>
    <mergeCell ref="I5:L5"/>
    <mergeCell ref="M10:N12"/>
    <mergeCell ref="A13:B13"/>
    <mergeCell ref="A14:B14"/>
    <mergeCell ref="A15:B15"/>
    <mergeCell ref="A21:B21"/>
    <mergeCell ref="A4:C4"/>
    <mergeCell ref="A6:C6"/>
    <mergeCell ref="A10:B10"/>
    <mergeCell ref="A11:B11"/>
    <mergeCell ref="A16:B16"/>
    <mergeCell ref="A17:B17"/>
    <mergeCell ref="J23:J31"/>
    <mergeCell ref="A23:B23"/>
    <mergeCell ref="A24:B24"/>
    <mergeCell ref="A30:B30"/>
    <mergeCell ref="C30:E30"/>
    <mergeCell ref="A31:E31"/>
    <mergeCell ref="A39:G39"/>
    <mergeCell ref="A40:G40"/>
    <mergeCell ref="Z35:Z37"/>
    <mergeCell ref="A34:G34"/>
    <mergeCell ref="A35:G35"/>
    <mergeCell ref="A37:G37"/>
    <mergeCell ref="A36:G36"/>
    <mergeCell ref="A33:F33"/>
    <mergeCell ref="A20:B20"/>
    <mergeCell ref="A19:B19"/>
    <mergeCell ref="A18:B18"/>
    <mergeCell ref="A32:E32"/>
    <mergeCell ref="A29:B29"/>
    <mergeCell ref="A22:B22"/>
    <mergeCell ref="A25:B25"/>
    <mergeCell ref="A26:B26"/>
    <mergeCell ref="A27:B27"/>
  </mergeCells>
  <dataValidations xWindow="271" yWindow="511" count="17">
    <dataValidation type="whole" allowBlank="1" showInputMessage="1" showErrorMessage="1" error="Enter a number between 0 and 10" promptTitle="Enter Total Number of Rolls" prompt="Enter a number between 0 and 10" sqref="C23" xr:uid="{00000000-0002-0000-0000-000000000000}">
      <formula1>0</formula1>
      <formula2>10</formula2>
    </dataValidation>
    <dataValidation type="decimal" allowBlank="1" showInputMessage="1" showErrorMessage="1" errorTitle="Stuffing" error="Enter Number of Lbs. up to 20 Lbs." promptTitle="Enter Number of Lbs." prompt="Enter Number of Lbs. up to 20 Lbs._x000a__x000a_" sqref="C14" xr:uid="{00000000-0002-0000-0000-000001000000}">
      <formula1>0</formula1>
      <formula2>20</formula2>
    </dataValidation>
    <dataValidation type="decimal" allowBlank="1" showInputMessage="1" showErrorMessage="1" error="Enter number of Lbs. between 0 &amp; 20" promptTitle="Enter number of Lbs." prompt="Enter number of Lbs. between 0 &amp; 20" sqref="C18:C19 C21:C22" xr:uid="{00000000-0002-0000-0000-000002000000}">
      <formula1>0</formula1>
      <formula2>20</formula2>
    </dataValidation>
    <dataValidation type="whole" allowBlank="1" showInputMessage="1" showErrorMessage="1" error="Enter number between 0 and 5" prompt="Enter number of chickens  between 0 and 5" sqref="C13" xr:uid="{00000000-0002-0000-0000-000003000000}">
      <formula1>0</formula1>
      <formula2>5</formula2>
    </dataValidation>
    <dataValidation type="whole" allowBlank="1" showInputMessage="1" showErrorMessage="1" error="Enter Number of Apple Pies between 0 &amp; 10_x000a_" promptTitle="Enter Number of Apple Pies" prompt="Enter Number of Apple Pies" sqref="C26" xr:uid="{00000000-0002-0000-0000-000004000000}">
      <formula1>0</formula1>
      <formula2>10</formula2>
    </dataValidation>
    <dataValidation type="whole" allowBlank="1" showInputMessage="1" showErrorMessage="1" error="Enter number of Vanilla Cheesecakes between 0 &amp; 10" promptTitle="Enter num of Vanilla Cheesecakes" prompt="Enter number of Vanilla Cheesecakes" sqref="C25" xr:uid="{00000000-0002-0000-0000-000005000000}">
      <formula1>0</formula1>
      <formula2>10</formula2>
    </dataValidation>
    <dataValidation type="whole" allowBlank="1" showInputMessage="1" showErrorMessage="1" error="Enter Number of Pumpkin Cheesecakes between 0 &amp; 10_x000a_" promptTitle="Enter Num of Pumpkin Cheesecakes" prompt="Enter Number of Pumpkin Cheesecakes" sqref="C24" xr:uid="{00000000-0002-0000-0000-000006000000}">
      <formula1>0</formula1>
      <formula2>10</formula2>
    </dataValidation>
    <dataValidation type="list" allowBlank="1" showInputMessage="1" showErrorMessage="1" error="Selct Number of Quarts" promptTitle="Selct Number of Quarts" prompt="Selct Number of Quarts" sqref="C16:C17" xr:uid="{00000000-0002-0000-0000-000008000000}">
      <formula1>$J$12:$J$22</formula1>
    </dataValidation>
    <dataValidation type="list" allowBlank="1" showInputMessage="1" showErrorMessage="1" errorTitle="Gravy Low Salt" error="Select Number of Quarts" promptTitle="Choose Number of Quarts" prompt="Select Number of Quarts" sqref="C15" xr:uid="{00000000-0002-0000-0000-000009000000}">
      <formula1>$J$12:$J$22</formula1>
    </dataValidation>
    <dataValidation type="decimal" allowBlank="1" showInputMessage="1" showErrorMessage="1" error="Enter number of Lbs. between 0 &amp; 20" promptTitle="Enter number of Lbs." prompt="Enter number of Lbs. between 0 &amp; 20." sqref="C20" xr:uid="{00000000-0002-0000-0000-00000A000000}">
      <formula1>0</formula1>
      <formula2>20</formula2>
    </dataValidation>
    <dataValidation type="list" allowBlank="1" showInputMessage="1" showErrorMessage="1" error="Please enter order date from the drop down list" prompt="Please enter order date from the drop down list" sqref="A2:B2" xr:uid="{00000000-0002-0000-0000-00000B000000}">
      <formula1>$K$15:$K$55</formula1>
    </dataValidation>
    <dataValidation type="list" allowBlank="1" showInputMessage="1" showErrorMessage="1" error="Must be between 12 and 34" sqref="C11" xr:uid="{00000000-0002-0000-0000-00000C000000}">
      <formula1>$O$13:$O$36</formula1>
    </dataValidation>
    <dataValidation type="list" allowBlank="1" showInputMessage="1" showErrorMessage="1" error="Please select from the following available pick up times." prompt="Please select from the following available pick up times." sqref="A30:B30" xr:uid="{00000000-0002-0000-0000-00000E000000}">
      <formula1>$L$13:$L$35</formula1>
    </dataValidation>
    <dataValidation type="list" allowBlank="1" showInputMessage="1" showErrorMessage="1" sqref="O13:O36 D11:D12" xr:uid="{2FF8DBF0-03A6-41F6-9D89-0C5C8744A93C}">
      <formula1>$O$13:$O$36</formula1>
    </dataValidation>
    <dataValidation type="list" allowBlank="1" showInputMessage="1" showErrorMessage="1" promptTitle="Payment Method" prompt="Please indicate what method of payment you will use." sqref="G33" xr:uid="{B60860FC-AA51-4175-86B9-9C3806A6248B}">
      <formula1>$H$32:$H$35</formula1>
    </dataValidation>
    <dataValidation type="list" allowBlank="1" showInputMessage="1" showErrorMessage="1" error="only availble 3 lb - 7 lb" promptTitle="Turkey Breast " prompt="Choose a wt between 6 &amp; 20 Lb" sqref="C12" xr:uid="{00000000-0002-0000-0000-00000D000000}">
      <formula1>$I$38:$I$55</formula1>
    </dataValidation>
    <dataValidation type="list" allowBlank="1" showInputMessage="1" showErrorMessage="1" sqref="I11:I17" xr:uid="{179E1D51-35B2-440E-B08C-83855CBE9497}">
      <formula1>$I$11:$I$17</formula1>
    </dataValidation>
  </dataValidations>
  <printOptions horizontalCentered="1"/>
  <pageMargins left="0.2" right="0.2" top="0.25" bottom="0.25" header="0" footer="0"/>
  <pageSetup scale="97" fitToHeight="0" orientation="portrait" r:id="rId1"/>
  <ignoredErrors>
    <ignoredError sqref="G31" 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1" workbookViewId="0">
      <selection activeCell="C1" sqref="A1:XFD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D A A B Q S w M E F A A C A A g A h W g 3 V 7 S u 5 g 6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i o Y I L y o H N E H K L X 2 H q + b P 9 g b A e G j / 0 R h q M d w W w O Q J 7 f 5 A P U E s D B B Q A A g A I A I V o N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F a D d X C v z t Y p 0 A A A D V A A A A E w A c A E Z v c m 1 1 b G F z L 1 N l Y 3 R p b 2 4 x L m 0 g o h g A K K A U A A A A A A A A A A A A A A A A A A A A A A A A A A A A b Y 0 9 C 4 M w E I b 3 Q P 5 D S B c L I k h H c Q p d u y h 0 E I d o r 1 W M d y W J U B H / e 2 O z 9 l 0 O 3 o / n H P R + J B R V v H n B G W d u 0 B Y e o t a d g Y s o h Q H P m Q i q a L E 9 B O f 6 6 c F k a r E W 0 N / J T h 3 R l J y 3 5 q Z n K G V c y n Z v F K E P l T a N g J N U g 8 b X A V / f I A P p V 8 1 q q 9 E 9 y c 6 K z D L j E b o k f k u 3 T U Y 3 l 6 n w I R E a 1 3 0 / c z b i X 2 r x B V B L A Q I t A B Q A A g A I A I V o N 1 e 0 r u Y O o g A A A P Y A A A A S A A A A A A A A A A A A A A A A A A A A A A B D b 2 5 m a W c v U G F j a 2 F n Z S 5 4 b W x Q S w E C L Q A U A A I A C A C F a D d X D 8 r p q 6 Q A A A D p A A A A E w A A A A A A A A A A A A A A A A D u A A A A W 0 N v b n R l b n R f V H l w Z X N d L n h t b F B L A Q I t A B Q A A g A I A I V o N 1 c K / O 1 i n Q A A A N U A A A A T A A A A A A A A A A A A A A A A A N 8 B A A B G b 3 J t d W x h c y 9 T Z W N 0 a W 9 u M S 5 t U E s F B g A A A A A D A A M A w g A A A M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E I A A A A A A A A 3 w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z V D E 2 O j M 1 O j I w L j M y M D M y M j d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z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C Q a X r q L K 0 K / w L d Y a 8 y 7 H Q A A A A A C A A A A A A A Q Z g A A A A E A A C A A A A B b X A r P k t c 9 b S u 1 i J F l s + z G i F g m p Z O n y P t W h 4 A O 5 7 p W 4 Q A A A A A O g A A A A A I A A C A A A A A j V g j N J 9 l j / K y A + U j / h u b 1 6 w i z M e Q p n w 6 f T A / l o m l K 6 l A A A A B l / 7 D 4 z 0 9 J E F D Z F i a k G / c d D m G H t c 6 z R A + p I 8 3 u m L Q v T d R q T 6 t B B Z + p 3 h U L X c f C G B C g U / Z t p e a 4 2 j 8 H g G l u r U F v A 2 n q f V C R p G X W i Z p s S f Y Y 5 E A A A A C f 8 L a U 0 l D E L q L n p 3 W F J 9 H D 7 w 2 k C g p o b U B O y h F k T L 1 s a w T a z S y y k j 7 7 L + S v Y d d c 0 T g 9 C 7 x K p r w 8 s N J r M A 2 k C 9 H E < / D a t a M a s h u p > 
</file>

<file path=customXml/itemProps1.xml><?xml version="1.0" encoding="utf-8"?>
<ds:datastoreItem xmlns:ds="http://schemas.openxmlformats.org/officeDocument/2006/customXml" ds:itemID="{40BB60E5-9BA8-4AE0-865D-514F2D61C9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 la Carte</vt:lpstr>
      <vt:lpstr>Sheet1</vt:lpstr>
      <vt:lpstr>'a la Carte'!Print_Area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Maddalena</dc:creator>
  <cp:lastModifiedBy>Janet Maddalena</cp:lastModifiedBy>
  <cp:lastPrinted>2024-10-10T17:52:18Z</cp:lastPrinted>
  <dcterms:created xsi:type="dcterms:W3CDTF">2019-09-18T13:51:05Z</dcterms:created>
  <dcterms:modified xsi:type="dcterms:W3CDTF">2024-11-05T23:09:14Z</dcterms:modified>
</cp:coreProperties>
</file>